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tsy.rivera\Desktop\página IJC\"/>
    </mc:Choice>
  </mc:AlternateContent>
  <xr:revisionPtr revIDLastSave="0" documentId="8_{A9E61FF5-9A7E-4596-8EC3-19FBA626C544}" xr6:coauthVersionLast="47" xr6:coauthVersionMax="47" xr10:uidLastSave="{00000000-0000-0000-0000-000000000000}"/>
  <bookViews>
    <workbookView xWindow="-120" yWindow="-120" windowWidth="29040" windowHeight="15840" xr2:uid="{32D0F059-45A2-4FB7-8C32-6788AFEA53E0}"/>
  </bookViews>
  <sheets>
    <sheet name="PP800 MIR ADJETIVA 2022" sheetId="2" r:id="rId1"/>
    <sheet name="PP801 MIR SUSTANTIVA 2022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6" i="3" l="1"/>
  <c r="AC46" i="3" s="1"/>
  <c r="AA45" i="3"/>
  <c r="AC45" i="3" s="1"/>
  <c r="AA44" i="3"/>
  <c r="AC44" i="3" s="1"/>
  <c r="Z43" i="3"/>
  <c r="Y43" i="3"/>
  <c r="X43" i="3"/>
  <c r="W43" i="3"/>
  <c r="V43" i="3"/>
  <c r="T43" i="3"/>
  <c r="S43" i="3"/>
  <c r="R43" i="3"/>
  <c r="Q43" i="3"/>
  <c r="P43" i="3"/>
  <c r="O43" i="3"/>
  <c r="M43" i="3"/>
  <c r="AA42" i="3"/>
  <c r="AG42" i="3" s="1"/>
  <c r="AA41" i="3"/>
  <c r="AC41" i="3" s="1"/>
  <c r="AA40" i="3"/>
  <c r="AG40" i="3" s="1"/>
  <c r="Z39" i="3"/>
  <c r="Y39" i="3"/>
  <c r="X39" i="3"/>
  <c r="W39" i="3"/>
  <c r="V39" i="3"/>
  <c r="U39" i="3"/>
  <c r="T39" i="3"/>
  <c r="S39" i="3"/>
  <c r="R39" i="3"/>
  <c r="Q39" i="3"/>
  <c r="P39" i="3"/>
  <c r="O39" i="3"/>
  <c r="AA38" i="3"/>
  <c r="AG38" i="3" s="1"/>
  <c r="AA37" i="3"/>
  <c r="AC37" i="3" s="1"/>
  <c r="AA36" i="3"/>
  <c r="AC36" i="3" s="1"/>
  <c r="AA35" i="3"/>
  <c r="AG35" i="3" s="1"/>
  <c r="AA34" i="3"/>
  <c r="AG34" i="3" s="1"/>
  <c r="AA33" i="3"/>
  <c r="AC33" i="3" s="1"/>
  <c r="AA32" i="3"/>
  <c r="AG32" i="3" s="1"/>
  <c r="AA31" i="3"/>
  <c r="AG31" i="3" s="1"/>
  <c r="AA30" i="3"/>
  <c r="AG30" i="3" s="1"/>
  <c r="Z29" i="3"/>
  <c r="Y29" i="3"/>
  <c r="X29" i="3"/>
  <c r="W29" i="3"/>
  <c r="V29" i="3"/>
  <c r="U29" i="3"/>
  <c r="T29" i="3"/>
  <c r="S29" i="3"/>
  <c r="R29" i="3"/>
  <c r="Q29" i="3"/>
  <c r="P29" i="3"/>
  <c r="O29" i="3"/>
  <c r="AA28" i="3"/>
  <c r="AC28" i="3" s="1"/>
  <c r="AA27" i="3"/>
  <c r="AG27" i="3" s="1"/>
  <c r="AA26" i="3"/>
  <c r="AG26" i="3" s="1"/>
  <c r="AA25" i="3"/>
  <c r="AC25" i="3" s="1"/>
  <c r="AA24" i="3"/>
  <c r="AG24" i="3" s="1"/>
  <c r="AA23" i="3"/>
  <c r="AG23" i="3" s="1"/>
  <c r="AA22" i="3"/>
  <c r="AG22" i="3" s="1"/>
  <c r="AA21" i="3"/>
  <c r="AC21" i="3" s="1"/>
  <c r="AA20" i="3"/>
  <c r="AG20" i="3" s="1"/>
  <c r="AA19" i="3"/>
  <c r="AC19" i="3" s="1"/>
  <c r="AA18" i="3"/>
  <c r="AG18" i="3" s="1"/>
  <c r="Z17" i="3"/>
  <c r="Y17" i="3"/>
  <c r="X17" i="3"/>
  <c r="W17" i="3"/>
  <c r="V17" i="3"/>
  <c r="U17" i="3"/>
  <c r="T17" i="3"/>
  <c r="S17" i="3"/>
  <c r="R17" i="3"/>
  <c r="Q17" i="3"/>
  <c r="P17" i="3"/>
  <c r="O17" i="3"/>
  <c r="AA16" i="3"/>
  <c r="AC16" i="3" s="1"/>
  <c r="AA15" i="3"/>
  <c r="AG15" i="3" s="1"/>
  <c r="AA14" i="3"/>
  <c r="AG14" i="3" s="1"/>
  <c r="AA13" i="3"/>
  <c r="AC13" i="3" s="1"/>
  <c r="AA12" i="3"/>
  <c r="AG12" i="3" s="1"/>
  <c r="AA11" i="3"/>
  <c r="AC11" i="3" s="1"/>
  <c r="AA10" i="3"/>
  <c r="AG10" i="3" s="1"/>
  <c r="AA9" i="3"/>
  <c r="AC9" i="3" s="1"/>
  <c r="Z8" i="3"/>
  <c r="Y8" i="3"/>
  <c r="X8" i="3"/>
  <c r="W8" i="3"/>
  <c r="V8" i="3"/>
  <c r="U8" i="3"/>
  <c r="T8" i="3"/>
  <c r="S8" i="3"/>
  <c r="R8" i="3"/>
  <c r="Q8" i="3"/>
  <c r="P8" i="3"/>
  <c r="O8" i="3"/>
  <c r="AA7" i="3"/>
  <c r="AC7" i="3" s="1"/>
  <c r="AA6" i="3"/>
  <c r="AC6" i="3" s="1"/>
  <c r="AA8" i="2"/>
  <c r="AA9" i="2"/>
  <c r="O10" i="2"/>
  <c r="P10" i="2"/>
  <c r="Q10" i="2"/>
  <c r="R10" i="2"/>
  <c r="S10" i="2"/>
  <c r="T10" i="2"/>
  <c r="U10" i="2"/>
  <c r="V10" i="2"/>
  <c r="W10" i="2"/>
  <c r="X10" i="2"/>
  <c r="Y10" i="2"/>
  <c r="AA11" i="2"/>
  <c r="AC11" i="2" s="1"/>
  <c r="AA12" i="2"/>
  <c r="AC12" i="2" s="1"/>
  <c r="AA13" i="2"/>
  <c r="AC13" i="2" s="1"/>
  <c r="AA14" i="2"/>
  <c r="M15" i="2"/>
  <c r="O15" i="2"/>
  <c r="P15" i="2"/>
  <c r="Q15" i="2"/>
  <c r="U15" i="2"/>
  <c r="V15" i="2"/>
  <c r="W15" i="2"/>
  <c r="X15" i="2"/>
  <c r="Y15" i="2"/>
  <c r="Z15" i="2"/>
  <c r="AA16" i="2"/>
  <c r="AC16" i="2" s="1"/>
  <c r="AA17" i="2"/>
  <c r="AC17" i="2" s="1"/>
  <c r="AA18" i="2"/>
  <c r="AC18" i="2" s="1"/>
  <c r="AA19" i="2"/>
  <c r="AA20" i="2"/>
  <c r="AC20" i="2" s="1"/>
  <c r="AA21" i="2"/>
  <c r="AC21" i="2" s="1"/>
  <c r="AA22" i="2"/>
  <c r="AC22" i="2" s="1"/>
  <c r="AA23" i="2"/>
  <c r="AA24" i="2"/>
  <c r="AC24" i="2" s="1"/>
  <c r="AA25" i="2"/>
  <c r="AC25" i="2" s="1"/>
  <c r="AA10" i="2" l="1"/>
  <c r="AA15" i="2"/>
  <c r="AC15" i="2" s="1"/>
  <c r="AG28" i="3"/>
  <c r="AC32" i="3"/>
  <c r="AG16" i="3"/>
  <c r="AC20" i="3"/>
  <c r="AG21" i="3"/>
  <c r="AC24" i="3"/>
  <c r="AG36" i="3"/>
  <c r="AC40" i="3"/>
  <c r="AG9" i="3"/>
  <c r="AC12" i="3"/>
  <c r="AA29" i="3"/>
  <c r="AC29" i="3" s="1"/>
  <c r="AG13" i="3"/>
  <c r="AA17" i="3"/>
  <c r="AC17" i="3" s="1"/>
  <c r="AG37" i="3"/>
  <c r="AA43" i="3"/>
  <c r="AC43" i="3" s="1"/>
  <c r="AG25" i="3"/>
  <c r="AG33" i="3"/>
  <c r="AA8" i="3"/>
  <c r="AG8" i="3" s="1"/>
  <c r="AA39" i="3"/>
  <c r="AG39" i="3" s="1"/>
  <c r="AG41" i="3"/>
  <c r="AC23" i="3"/>
  <c r="AC27" i="3"/>
  <c r="AC31" i="3"/>
  <c r="AC35" i="3"/>
  <c r="AC15" i="3"/>
  <c r="AC10" i="3"/>
  <c r="AG11" i="3"/>
  <c r="AC14" i="3"/>
  <c r="AC18" i="3"/>
  <c r="AG19" i="3"/>
  <c r="AC22" i="3"/>
  <c r="AC26" i="3"/>
  <c r="AC30" i="3"/>
  <c r="AC34" i="3"/>
  <c r="AC38" i="3"/>
  <c r="AC42" i="3"/>
  <c r="AC23" i="2"/>
  <c r="AC19" i="2"/>
  <c r="AC14" i="2"/>
  <c r="AC10" i="2"/>
  <c r="AC8" i="3" l="1"/>
  <c r="AG17" i="3"/>
  <c r="AC39" i="3"/>
  <c r="AG29" i="3"/>
</calcChain>
</file>

<file path=xl/sharedStrings.xml><?xml version="1.0" encoding="utf-8"?>
<sst xmlns="http://schemas.openxmlformats.org/spreadsheetml/2006/main" count="701" uniqueCount="410">
  <si>
    <t>Que se requieran y lleven a cabo los servicios de limpieza.</t>
  </si>
  <si>
    <t>Bitácoras de limpieza, manifiestos, Facturas de
proveedores, Bitácoras de RPBI y RP.</t>
  </si>
  <si>
    <t>Servicio</t>
  </si>
  <si>
    <t>Ascendente</t>
  </si>
  <si>
    <t xml:space="preserve">Mensual </t>
  </si>
  <si>
    <t>(Servicios de Limpieza, Lavandería y
Manejo de Residuos
(Realizado)/Servicios de Limpieza,
Lavandería y Manejo de Residuos
(Programado))*100</t>
  </si>
  <si>
    <t>Bitácoras de Limpieza,
Manifiestos, Bitácoras de RPBI,
RP Facturas de proveedores.</t>
  </si>
  <si>
    <t>02-10 Total de Servicios de Limpieza y Desinfección Hospitalaria realizados en el Instituto.</t>
  </si>
  <si>
    <t>F2-10 Servicios de limpieza y desinfección hospitalaria
para salvaguardar la integridad del personal y los
usuarios</t>
  </si>
  <si>
    <t>Actividad</t>
  </si>
  <si>
    <t>02 Administración de Recursos eficiente
realizada del Instituto Jalisciense de
Cancerología</t>
  </si>
  <si>
    <t>Que se cuente con el equipo electromecánico que requiera mantenimiento.</t>
  </si>
  <si>
    <t>Bitácora mantenimiento del equipo electromecánico.</t>
  </si>
  <si>
    <t>Semestral</t>
  </si>
  <si>
    <t>(Servicios de Mantenimiento preventivo
al equipo (Realizado)/Servicios de
Mantenimiento preventivo al equipo
(Programado))*100</t>
  </si>
  <si>
    <t>Bitácoras de mantenimiento al
equipo electromecánico</t>
  </si>
  <si>
    <t>02-09Total de mantenimientos preventivos a equipo electromecánico</t>
  </si>
  <si>
    <t>F2-09 Mantenimiento preventivo para el adecuado
funcionamiento de equipos electromecánicos.</t>
  </si>
  <si>
    <t>Que se cuente con el equipomédico y este requiera demantenimiento preventivo como parte de la seguridad y buen funcionamiento del mismo.</t>
  </si>
  <si>
    <t>Bitácora de mantenimiento del equipo médico.</t>
  </si>
  <si>
    <t>(Servicios de Mantenimiento al equipo
(Realizado)/Servicios de Mantenimiento
al equipo (Programado))*100</t>
  </si>
  <si>
    <t>Bitácoras de mantenimiento al
equipo bio medico</t>
  </si>
  <si>
    <t>02-08 Total mantenimientos preventivos realizados al Equipo medico del Instituto.</t>
  </si>
  <si>
    <t>F2-08 Mantenimiento preventivo a equipos médicos
para el adecuado funcionamiento y detección de fallas
oportunamente.</t>
  </si>
  <si>
    <t>Contar con equipos electromecánicosque requieran verificación del funcionamiento como parte de la seguridad del mismo.</t>
  </si>
  <si>
    <t>Bitácora verificación de buen funcionamiento de equipo electromecánico.</t>
  </si>
  <si>
    <t>Verificación</t>
  </si>
  <si>
    <t>(Verificaciones al equipo
electromecanico
(Realizado)/Verificaciones al equipo
electromecanico (Programado))*100</t>
  </si>
  <si>
    <t>Bitácora verificación de buen
funcionamiento de equipo
electromecánico.</t>
  </si>
  <si>
    <t>02-07 Total de verificaciones realizadas a los equipos electromecánicos del Instituto</t>
  </si>
  <si>
    <t>F2-07 Verificación del adecuado funcionamiento de
equipos electromecánicos.</t>
  </si>
  <si>
    <t>Que se cuente con el equipo de cómputo.</t>
  </si>
  <si>
    <t>Bitácora de servicios de mantenimiento a equipo
de cómputo.</t>
  </si>
  <si>
    <t xml:space="preserve">Mantenimiento </t>
  </si>
  <si>
    <t>(Servicios de mantenimiento preventivo
a los equipos de cómputo
(Realizado)/Servicios de mantenimiento
preventivo a los equipos de cómputo
(Programado))*100</t>
  </si>
  <si>
    <t>Bitácora de servicios de
mantenimiento a equipo de
cómputo.</t>
  </si>
  <si>
    <t>02-06 Total de servicios de mantenimiento preventivo realizados a los equipos de cómputo del Instituto.</t>
  </si>
  <si>
    <t>F2-06 Servicios de mantenimiento preventivo a los
equipos de computo para su correcto funcionamiento.</t>
  </si>
  <si>
    <t>Que se cuente con los equipos médicos que requieran revisión comoparte de la verificación y aseguramiento del buen funcionamiento.</t>
  </si>
  <si>
    <t>Bitácora verificación de buen funcionamiento de
equipo médico.</t>
  </si>
  <si>
    <t>(Mantenimiento preventivo a equipos
médicos (Realizado)/Mantenimiento
preventivo a equipos médicos
(Programado))*100</t>
  </si>
  <si>
    <t>Bitácora verificación de buen
funcionamiento de equipo médico.</t>
  </si>
  <si>
    <t>02-05 Total de verificaciones preventivas realizadas a los equipos médicos del Instituto.</t>
  </si>
  <si>
    <t>F2-05 Verificación del adecuado funcionamiento de
equipos médicos.</t>
  </si>
  <si>
    <t>Que se requieran y lleven a cabo los procesos de licitación conforme a la normativa.</t>
  </si>
  <si>
    <t>Expedientes de Licitaciones</t>
  </si>
  <si>
    <t>Perocedimiento</t>
  </si>
  <si>
    <t>Trimestral</t>
  </si>
  <si>
    <t>(Licitaciones con concurrencia del
Comité de Adquisiciones
(Realizado)/Licitaciones con
concurrencia del Comité de
Adquisiciones (Programado))*100</t>
  </si>
  <si>
    <t>02-04 Total de procesos de licitaciones con concurrencia realizados por el Comité de Adquisiciones del Instituto</t>
  </si>
  <si>
    <t>Que se realicen los procesos de licitación conforme a la normativa.</t>
  </si>
  <si>
    <t>(Licitaciones sin concurrencia del
Comité de Adquisiciones
(Realizado)/Licitaciones sin
concurrencia del Comité de
Adquisiciones (Programado))*100</t>
  </si>
  <si>
    <t>02-03 Total de procesos de licitaciones sin concurrencia realizadas por el Comité de Adquisiciones del Instituto.</t>
  </si>
  <si>
    <t>Que la Institución cuente con los recursos necesarios para el pago de nóminas</t>
  </si>
  <si>
    <t>Sistema Nomipaq y Listas de raya.</t>
  </si>
  <si>
    <t>Nomina</t>
  </si>
  <si>
    <t>(Nóminas calculadas y pagadas
(Realizado)/Nóminas calculadas y
pagadas (Programado))*100</t>
  </si>
  <si>
    <t>Sistema  Nomipaq y Listas de raya.</t>
  </si>
  <si>
    <t>02-02Total de nóminas pagadas al personal del Instituto</t>
  </si>
  <si>
    <t>F2-02 Nominas pagadas por el Instituto Jalisciense de
Cancerología.</t>
  </si>
  <si>
    <t>Que se cuente con el software</t>
  </si>
  <si>
    <t>Registros contables en software Contpaq i y
Nucont.</t>
  </si>
  <si>
    <t>Estado financiero</t>
  </si>
  <si>
    <t>(Informes de Estados Financieros
(Realizado)/Informes de Estados
Financieros (Programado))*100</t>
  </si>
  <si>
    <t>Registros contables en software Contpaq i y Nucont.</t>
  </si>
  <si>
    <t>02-01Total de Estados Financieros
realizados por la administración eficiente del Instituto</t>
  </si>
  <si>
    <t>F2-01 Realización de Estados Financieros actualizados
mensualmente.</t>
  </si>
  <si>
    <t>Que no ocurran desatres naturales</t>
  </si>
  <si>
    <t>Registros contables en software Contpaq i y
Nucont.Sistema Nomipaq y Listas de
raya.Expedientes de Licitaciones Bitácora
verificación de buen funcionamiento de equipo
médico, electomecanico y de computo</t>
  </si>
  <si>
    <t>(Estados financieros realizados + nominas pagadas+licitaciones con y sin concurrencia+Mantenimientos preventivos realizados al equipo medico, electromecanico y de computo (Realizado)/ Estados financieros realizados + nominas pagadas+licitaciones con y sin concurrencia+Mantenimientos preventivos realizados al equipo medico, electromecanico y de computo (Programado)) *100.</t>
  </si>
  <si>
    <t>Registros contables en software Contpaq i y Nucont.Sistema  Nomipaq y Listas de raya.Expedientes de Licitaciones Bitácora verificación de buen funcionamiento de equipo médico, electomecanico y de computo</t>
  </si>
  <si>
    <t>02 Total de acciones realizadas para la Administración de Recursos eficiente del Instituto Jalisicense de Cancerología</t>
  </si>
  <si>
    <t>A2- Administración eficiente realizada de los recursos del Instituto Jalisicense de Cancerología</t>
  </si>
  <si>
    <t>Componente</t>
  </si>
  <si>
    <t>Personal interesado en la formación</t>
  </si>
  <si>
    <t>Programa Anual de Capacitación PAC.Listas de
Asistencia</t>
  </si>
  <si>
    <t>Capacitación</t>
  </si>
  <si>
    <t>(Capacitaciones programadas POA (Realizado)/Capaciataciones programadas  POA (Programado))*100</t>
  </si>
  <si>
    <t>Programa Anual de Capacitación
PAC. Listas de Asistencia</t>
  </si>
  <si>
    <t xml:space="preserve">01-04 Total de Programas de Capacitación realizados para la formación de recursos humanos </t>
  </si>
  <si>
    <t>A1-04 Formación de recursos humanos aplicables para el tratamiento de los pacientes con neoplasias, estableciendo programas de investigación clinica y capacitación para su personal.</t>
  </si>
  <si>
    <t>A1-Enseñanza, Capacitación, Investigación y Desarrollo
Institucional otorgada a profesionales de la Salud.</t>
  </si>
  <si>
    <t>Que exista interés en el desarrollo de investigaciones por parte del personal</t>
  </si>
  <si>
    <t>Bitácora de investigación</t>
  </si>
  <si>
    <t>Publicación</t>
  </si>
  <si>
    <t>(Publicaciones realizadas en el periodo (Realizado)/Publicaciones realizadas en el periodo (Programado))* 100</t>
  </si>
  <si>
    <t>01-03 Total de publicaciones derivadas de las investigaciones de las neoplasias en el Instituto.</t>
  </si>
  <si>
    <t>A1-03 Total de publicaciones realizadas como resultado de las investigaciones institucionales que favorecen y enriquecen la atención de los pacientes con neoplasias.</t>
  </si>
  <si>
    <t>Que el personal esté interesado y asista a las
capacitaciones</t>
  </si>
  <si>
    <t>Programa Anual de Capacitación PAC. Listas de Asistencia</t>
  </si>
  <si>
    <t>Persona capacitada</t>
  </si>
  <si>
    <t>(Personal capacitado en el periodo (Realizado)/ Personalñcapacitado en el periodo (Programado))* 100</t>
  </si>
  <si>
    <t>01-02 Total Personal capacitado en el Instituto, mediante las conferencias realizadas en Oncología, Enfermería, Trabajo Social, Nutrición, Psicología entre otros</t>
  </si>
  <si>
    <t>A1-02 Formación de recursos humanos aplicables para el tratamiento de los pacientes con neoplasias, estableciendo programas de investigación clinica y capacitación para su personal.</t>
  </si>
  <si>
    <t>Que el personal se interece y realice investigaciones en materia de oncología.</t>
  </si>
  <si>
    <t>Investigación</t>
  </si>
  <si>
    <t>(Investigaciones realizadas en el periodo (realizado)/ (Investigaciones realizadas en el periodo (programado))* 100</t>
  </si>
  <si>
    <t>Bitácora de investigación / Listado de Publicaciones Institucionales</t>
  </si>
  <si>
    <t>01-01 Total de investigaciones en materia de neoplasias realizadas en el Instituto</t>
  </si>
  <si>
    <t>A1-01 Total de investigaciones internas u externas realizadas a la Institutción con la finalidad de fortalecer, eriquecer la investigación en el tema de las neoplasias.</t>
  </si>
  <si>
    <t>Programa Anual de Capacitación PAC. Listas de
Asistencia. Bitacora de Investigacion</t>
  </si>
  <si>
    <t>(Personal capacitado en el Instituto + cursos otorgados+ publicaciones de investigación+ investigaciones+diplomas otorgados (Realizado)) / Personal capacitado en el Instituto + cursos otorgados+ publicaciones de investigación+ investigaciones+diplomas otorgados (Programado))* 100</t>
  </si>
  <si>
    <t>Listas de asistencia de Enseñanza, POA</t>
  </si>
  <si>
    <t>01 Total de formación de profesionales de la Salud realizada mediante la Enseñanza, capacitación e investigación de las Neoplasias</t>
  </si>
  <si>
    <t xml:space="preserve"> Componente</t>
  </si>
  <si>
    <t>Las y los jaliscienses son conscientes de la importancia de su participación y corresponsabiidad en la protección del mejoramiento de su salud, adquiriendo su compromiso para el bien común y la salud global.</t>
  </si>
  <si>
    <t>En el Sistema de Monitoreo de Indicadores del Desarrollo de Jalsico (MIDE Jalsico), para
consulta abierta en
https://seplan.app.jalisco.gob.mx/mide</t>
  </si>
  <si>
    <t xml:space="preserve">Porcentaje </t>
  </si>
  <si>
    <t xml:space="preserve">Anual </t>
  </si>
  <si>
    <t>(Porcentaje de la población total
residente del estado que cuenta con un seguro público de salud vigente
(Realizado)/Porcentaje de la población total residente del estado que cuenta con un seguro público de salud vigente (Programado))*100</t>
  </si>
  <si>
    <t>Dirección de Información
Estadística y Cobertura de
Aseguramiento/ Dirección General
de Planeación y Evaluación
Sectorial / Secretaría de Salud, Gobierno de Jalisco, Datos preliminares a diciembre de 2020.</t>
  </si>
  <si>
    <t>Cobertura de la población con seguro público de salud.</t>
  </si>
  <si>
    <t>Las y los jaliscienses protegen y mejoran su salud, en participación y trabajo conjunto con las autoridades de salud.</t>
  </si>
  <si>
    <t>Propósito</t>
  </si>
  <si>
    <t>Los habitantes del estado de Jalisco asumen su compromiso de corresponsabilidad en el proceso de desarrollo social y acceso efectivo de sus derechos sociales.</t>
  </si>
  <si>
    <t>En el Sistema de Monitoreo de Indicadores del
Desarrollo de Jalisco (MIDE Jalisco), para consulta abierta en
https://seplan.app.jalisco.gob.mx/mide</t>
  </si>
  <si>
    <t>(Proporción de la población en situación de pobreza extrema con respecto al total de la población (Realizado) /Proporción de la población en situación de pobreza extrema con respecto al total de la población (Programado))*100</t>
  </si>
  <si>
    <t>CONEVAL. Estimaciones con
base en el MCS-ENIGH 2008,
2010, 2012, 2014, el MEC del MCS-ENIGH 2016, 2018 y ENIGH 2020.</t>
  </si>
  <si>
    <t>Porcentaje de la población en situación de pobreza extrema.</t>
  </si>
  <si>
    <t>Contribuir a mejorar las condiciones de acceso efectivo a los derechos sociales, mediante el impulso de capacidades de las personas y sus comunidades, reduciendo brechas de desigualdad, con un sentido de colectividad fortalecido que impulsa la movilidad social ascendente y con atención prioritaria para las personas y los grupos cuyos derechos han sido vulnerados de manera histórica y coyuntural en particular por la pandemia por COVID19.</t>
  </si>
  <si>
    <t>Fin</t>
  </si>
  <si>
    <t>% SEPbR</t>
  </si>
  <si>
    <t>RESULTADOS OBTENIDOS 2021</t>
  </si>
  <si>
    <t>META 2021</t>
  </si>
  <si>
    <r>
      <t xml:space="preserve">META A </t>
    </r>
    <r>
      <rPr>
        <b/>
        <sz val="9"/>
        <color theme="0" tint="-4.9989318521683403E-2"/>
        <rFont val="Arial Narrow"/>
        <family val="2"/>
      </rPr>
      <t>DICIEMBRE</t>
    </r>
  </si>
  <si>
    <r>
      <t xml:space="preserve">AVANCE OBTENIDO A </t>
    </r>
    <r>
      <rPr>
        <b/>
        <sz val="9"/>
        <color theme="0" tint="-4.9989318521683403E-2"/>
        <rFont val="Arial Narrow"/>
        <family val="2"/>
      </rPr>
      <t>DICIEMBRE</t>
    </r>
  </si>
  <si>
    <t>DIC</t>
  </si>
  <si>
    <t>NOV</t>
  </si>
  <si>
    <t>OCT</t>
  </si>
  <si>
    <t>SEPT</t>
  </si>
  <si>
    <t>AGOSTO</t>
  </si>
  <si>
    <t xml:space="preserve">JULIO   </t>
  </si>
  <si>
    <t>META 2022</t>
  </si>
  <si>
    <t>SUPUESTOS</t>
  </si>
  <si>
    <t>MEDIOS DE VERIFICACIÓN</t>
  </si>
  <si>
    <t>UNIDAD DE MEDIDA</t>
  </si>
  <si>
    <t xml:space="preserve">UMBRAL </t>
  </si>
  <si>
    <t xml:space="preserve">FRECUENCIA </t>
  </si>
  <si>
    <t>FÓRMULA</t>
  </si>
  <si>
    <t>FUENTES DE INFORMACIÓN</t>
  </si>
  <si>
    <t>NOMBRE DEL INDICADOR</t>
  </si>
  <si>
    <t>RESUMEN NARRATIVO</t>
  </si>
  <si>
    <t>NIVEL</t>
  </si>
  <si>
    <t>COMP</t>
  </si>
  <si>
    <t>Clave_COMP</t>
  </si>
  <si>
    <t>UP: 018- Instituto Jalisicense de Cancerología</t>
  </si>
  <si>
    <t>Programa Presupuestario: 800 Fortalecimiento y Gestión de los Recursos para la Atención del Paciente con Neoplasias</t>
  </si>
  <si>
    <t>UEG: 00163- Instituto Jalisciense de Cancerología</t>
  </si>
  <si>
    <t xml:space="preserve">Equidad de oportunidades </t>
  </si>
  <si>
    <t>Eje:</t>
  </si>
  <si>
    <t>O.P.D. INSTITUTO JALISCIENSE DE CANCEROLOGÍA</t>
  </si>
  <si>
    <t xml:space="preserve"> </t>
  </si>
  <si>
    <t xml:space="preserve">FÓRMULA </t>
  </si>
  <si>
    <t>FRECUENCIA</t>
  </si>
  <si>
    <t>UMBRAL</t>
  </si>
  <si>
    <t>JULIO</t>
  </si>
  <si>
    <r>
      <rPr>
        <sz val="9"/>
        <color theme="0" tint="-4.9989318521683403E-2"/>
        <rFont val="Arial Narrow"/>
        <family val="2"/>
      </rPr>
      <t xml:space="preserve">AVANCE OBTENIDO </t>
    </r>
    <r>
      <rPr>
        <b/>
        <sz val="9"/>
        <color theme="0" tint="-4.9989318521683403E-2"/>
        <rFont val="Arial Narrow"/>
        <family val="2"/>
      </rPr>
      <t>A DICIEMBRE</t>
    </r>
  </si>
  <si>
    <r>
      <rPr>
        <sz val="9"/>
        <color theme="0" tint="-4.9989318521683403E-2"/>
        <rFont val="Arial Narrow"/>
        <family val="2"/>
      </rPr>
      <t xml:space="preserve">META </t>
    </r>
    <r>
      <rPr>
        <b/>
        <sz val="9"/>
        <color theme="0" tint="-4.9989318521683403E-2"/>
        <rFont val="Arial Narrow"/>
        <family val="2"/>
      </rPr>
      <t>A DICIEMBRE</t>
    </r>
  </si>
  <si>
    <t>% OBTENIDO A JULIO</t>
  </si>
  <si>
    <t xml:space="preserve">Responsable </t>
  </si>
  <si>
    <t>Porcentaje de lapoblación vulnerable por carencias sociales</t>
  </si>
  <si>
    <t>CONEVAL. Estimaciones con base en el MCS-ENIGH 2008,2010,2012, 2014, el MEC del MCS-ENIGH 2016, 2018 y ENIGH 2020.</t>
  </si>
  <si>
    <t>(Población vulnerable por carencias sociales con respecto al total de la población (Realizado)/ Población vulnerable por carencias sociales con respecto al total de la población (Programado))*100</t>
  </si>
  <si>
    <t>Anual</t>
  </si>
  <si>
    <t>En el Sistema de Monitoreo de Indicadores del Desarrollo de Jalisco (MIDE Jalisco), para
consulta abierta en
https://seplan.app.jalisco.gob.mx/mide</t>
  </si>
  <si>
    <t>Las y los habitantes del estado de Jalisco asumen su compromiso de corresponsabilidad en el procesode desarrollo social y acceso efectivo a sus derechos sociales.</t>
  </si>
  <si>
    <t>Cobertura de población con seguro público de salud</t>
  </si>
  <si>
    <t>Dirección de Información
Estadística y Cobertura de
Aseguramiento/ Dirección General
de Planeación y Evaluación
Sectorial / Secretaría de Salud,
Gobierno de Jalisco, Datos
preliminares a diciembre de 2019.</t>
  </si>
  <si>
    <t>(Porcentaje de la población total residente del estado que cuenta con un seguro público de salud vigente (Realizado)/Porcentaje de la población total residente del estado que cuenta con un seguro público de salud vigente (Programado))*100</t>
  </si>
  <si>
    <t xml:space="preserve">Las y los jaliscienses son consientes de la importancia desu participación y corresponsabilidad en la protección y mejoramiento de su salud, adquiriendo su compromiso para el bien común y la salud globnal. </t>
  </si>
  <si>
    <t>A1- Atención especializada para el diagnóstico de neoplasias</t>
  </si>
  <si>
    <t>01- Total de atenciones diagnósticas de neoplasias realizadas al paciente en el Instituto.</t>
  </si>
  <si>
    <t>Sistema Informático
SIHO.Bitacoras de Productividad y
hojas de productividad Hoja de
Informe diario de Enfermería de
Displasias, Hoja de Informe diario
de Quirófano, Bitácora de
Ecosonogramas Informes de
Ecosonogramas</t>
  </si>
  <si>
    <t>(Total Consultas Subsecuentes +Total Consultas de Primera vez +Total Procedimientos diagnósticos colposcopicos+Total de Endoscopias+total de estudios de mastografias+total de estudios de ecosonogramas mamarios (Realizado)/Total Consultas Subsecuentes +Total Consultas de Primera vez +Total Procedimientos diagnósticos colposcopicos+Total de
Endoscopias+total de estudios de mastografias+total de estudios de ecosonogramas mamarios (Programado))*100</t>
  </si>
  <si>
    <t>Mensual</t>
  </si>
  <si>
    <t>Consulta</t>
  </si>
  <si>
    <t>Total Consultas Subsecuentes +Total
Consultas de Primera vez +Total Procedimientos
diagnosticos colposcopicos+Total de
Endoscopias+total de estudios de
mastografias+total de estudios de
ecosonogramas mamarios</t>
  </si>
  <si>
    <t>Paciente que requiere y acude al Instituto a
recibir atención medica</t>
  </si>
  <si>
    <t>01- Atencion especializada para el Diagnostico de Neoplasias</t>
  </si>
  <si>
    <t>01-01 Atención al paciente en la consulta de primera
vez para el diagnóstico de neoplasias</t>
  </si>
  <si>
    <t xml:space="preserve">01-01 Total consulta de primera vez otorgadas a los pacientes con neoplasias en el instituto </t>
  </si>
  <si>
    <t>Sistema Informatico SIHO/ Hojas de productividad de Consulta Externa</t>
  </si>
  <si>
    <t>(Consultas de Primera vez otorgadas (Realizado)/Consultas de Primera vez otorgadas (Programado))*100</t>
  </si>
  <si>
    <t>Sistema Informático SIHO.</t>
  </si>
  <si>
    <t>Que el paciente solicite y acuda a atención medica del Instituto</t>
  </si>
  <si>
    <t>01-02 Otorgamiento de consulta externa especializada
subsecuente a los pacientes con el objetivo de
diagnosticar tratar y vigilancia de las neoplasias</t>
  </si>
  <si>
    <t>01-02 Total Consulta Subsecuente otorgada a los pacientes con neoplasias en el Instituto</t>
  </si>
  <si>
    <t>(Total Consultas Subsecuentes Otorgadas en el periodo (Realizado)/Total Consultas Subsecuentes Otorgadas en el periodo (Programado))*100</t>
  </si>
  <si>
    <t>01-03 Aplicación de procedimientos diagnósticos
mediante colposcopias para el tratamiento de neoplasias</t>
  </si>
  <si>
    <t>01-03Total de Procedimientos Diagnosticos realizados mediante
Colposcopìas en el Instituto</t>
  </si>
  <si>
    <t>Sistema Informatico SIHO. Hoja de Informe diario de Enfermeria  de Displasias.</t>
  </si>
  <si>
    <t>(Colposcopias diagnósticas realizadas (Realizado)/ Colposcopias diagnósticas realizadas (Programado)) * 100</t>
  </si>
  <si>
    <t>Tratamiento</t>
  </si>
  <si>
    <t>Que el paciente requiera atención y acuda a atención en clínica de
displasias para el tratamiento de neoplasias</t>
  </si>
  <si>
    <t>Dr. Pedro Chávez/ Ginecología</t>
  </si>
  <si>
    <t>01-04 Apoyo diagnostico mediante procedimientos de
endoscopias para el abordaje de neoplasias</t>
  </si>
  <si>
    <t>01-04 Total de procedimientos Endoscopicos realizados a los pacientes con neoplasias en el Instituto</t>
  </si>
  <si>
    <t>(Total de Endoscopias realizadas en el periodo (Realizado)/Total de Endoscopias realizadas en el periodo (Programado))*100</t>
  </si>
  <si>
    <t>Hoja de Informe diario de Endoscopias</t>
  </si>
  <si>
    <t>Que el paciente requiera y acepte realizarse los procedimientos endoscópicos como parate del tratamientop integral de las neoplasias.</t>
  </si>
  <si>
    <t>Dr. Rolando Vázquez/ Gastrointestinal</t>
  </si>
  <si>
    <t>01-05 Realización de estudios diagnósticos mediante
mastografías a los pacientes con sospecha de neoplasias</t>
  </si>
  <si>
    <t xml:space="preserve">01-05 Total de Estudios de Mastografías realizados a los pacientes con neoplasias en el Instituto </t>
  </si>
  <si>
    <t>(Total de mastografías realizadas en el periodo (Realizado)/ Total de mastografías realizadas en el periodo (Programado))*100</t>
  </si>
  <si>
    <t>Estudio</t>
  </si>
  <si>
    <t>Bitácora de Mamografías/ Informes de Mamografías</t>
  </si>
  <si>
    <t xml:space="preserve">Que el paciente cumpla con los criterios para la mastografía y acuda a realizarsela al Instituto.
</t>
  </si>
  <si>
    <t>01-06 Realización de estudios diagnósticos mediante
ecosonogramas mamarios a los pacientes con sospecha de neoplasias</t>
  </si>
  <si>
    <t xml:space="preserve">01-06 Total de Estudios de Ecosonogramas mamarios realizados a los pacientes con neoplasias en el Instituto </t>
  </si>
  <si>
    <t>(Total de Ecosonogramas realizados en el periodo (Realizado) /Total de Ecosonogramas realizados en el periodo (Programado)) *100</t>
  </si>
  <si>
    <t>Bitácora de Ecosonogramas Informes de
Ecosonogramas</t>
  </si>
  <si>
    <t>Que el paciente requiera y acuda al servicio de mastografías a realizarsela al Instituto.</t>
  </si>
  <si>
    <t>01-07 Realización de estudios diagnósticos de laboratorio, Rx, Imagenología, Linfogamagrafia, Patología, PET) como parte del diagnóstico y tratamiento de las neoplasias.</t>
  </si>
  <si>
    <t>01-07 Total de Estudios Diagnósticos realizados a los pacientes con neoplasias en el Instituto</t>
  </si>
  <si>
    <t>(Estudios Diagnósticos (Realizado)/ Estudios Diagnósticos
(Programado))*100</t>
  </si>
  <si>
    <t xml:space="preserve">Facturas y reportes de servicios subrogados </t>
  </si>
  <si>
    <t>Que el paciente requiera el diagnóstico y/o abordaje de neoplasias mediante estudios deiagnósticos de laboratorio, Rx, Imagenología, Linfogamagrafia, Patología, PET y acuda al Instituto</t>
  </si>
  <si>
    <t>01-08 Realización de estudios diagnósticos mediante Citoscopias a los pacientes con sospecha de neoplasias</t>
  </si>
  <si>
    <t>01-08 Total de Cistoscopias Diagnosticas realizadas a los pacientes con sospecha de neoplasias en el Instituto</t>
  </si>
  <si>
    <t>(Cistoscopias Diagnosticas (Realizado)/Cistoscopias Diagnosticas (Programado))*100</t>
  </si>
  <si>
    <t xml:space="preserve">Atención </t>
  </si>
  <si>
    <t>Hoja de Informe diario de Urología.</t>
  </si>
  <si>
    <t>Que el paciente requiera el abordaje mediante citoscopias y acuda a realizarse el
estudio al Instituto.</t>
  </si>
  <si>
    <t>Dr. Gustavo/ Urologo</t>
  </si>
  <si>
    <t xml:space="preserve">02 Tratamiento Integral del Paciente con Neoplasias </t>
  </si>
  <si>
    <t>A2- Tratamiento integral y especializadootorgado al paciente con neoplasias</t>
  </si>
  <si>
    <t>02 Total de tratamientos integrales otorgados a los pacientes con neoplasias en el Instituto</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</si>
  <si>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t>
  </si>
  <si>
    <t>(Total de Cirugías realizadas +Total egresos+Total aplicaciones de quimioterapia+Total de tratamientos radiantes+Conos cervicales+atencion en admisión continua+procedimeintos
en clínica de catéter, procedimientos en clínica de heridas y estomas (Realizado) / Total de Cirugías realizadas+Total egresos+Total aplicaciones de quimioterapia+Total de tratamientos
radiantes+Conos cervicales+atencion
en admisión continua+procedimeintos
en clínica de catéter, procedimientos en
clínica de heridas y estomas
(Programado))*100</t>
  </si>
  <si>
    <t>Hoja de Informe de programación quirúrgica.
Sistema Informático SIHO.Bitacora de Física
medica, Hoja de Informe diario de aplicaciones
de quimioterapia, Hoja de informe diario de
admisión continua, Bitácora de productividad de
Clínica de catéter, Bitácora de Productividad de
heridas y estomas. Pagina web de la Institución</t>
  </si>
  <si>
    <t>Se cuenta con los medios necesarios para el
tratamiento de los pacientes con neoplasias que
lo requieran</t>
  </si>
  <si>
    <t>A2-01 Tratamiento mediante cirugías realizadas a pacientes como parte del tratamiento de neoplasias</t>
  </si>
  <si>
    <t>02-01 Total de Cirugias realizadas a los pacientes con neoplasias como parte del tratamiento integral en el Instituto.</t>
  </si>
  <si>
    <t>Hoja de Informe de programación
quirúrgica. Sistema Informático
SIHO.</t>
  </si>
  <si>
    <t>(Total de Cirugías realizadas en el
periodo (Realizado)/Total de Cirugías
realizadas en el periodo
(Programado))*100</t>
  </si>
  <si>
    <t>Cirugía</t>
  </si>
  <si>
    <t>Hoja de Informe de programación quirúrgica.
Sistema Informático SIHO.</t>
  </si>
  <si>
    <t>Que el paciente acuda y requiera tratamiento integral con cirugía</t>
  </si>
  <si>
    <t>A2-02 Egresos Hospitalarios reportados en las áreas de
hospitalización como parte de la atención integral del paciente con neoplasias</t>
  </si>
  <si>
    <t>02-02 Total de Egresos Hospitalarios  de pacientes con neoplasias en el Instituto</t>
  </si>
  <si>
    <t>Hoja de informe de Programación quirúrgica / Sistema Informatico SIHO.</t>
  </si>
  <si>
    <t>(Total de Egresos Hospitalarios
reportados en el periodo
(Realizado)/Total de Egresos
Hospitalarios reportados en el periodo
(Programado))*100</t>
  </si>
  <si>
    <t>Egreso hospitalario</t>
  </si>
  <si>
    <t>Sistema Informático SIHO/ Bitácora de Ingresos y Egresos de Hospitalización piso 1 y 2</t>
  </si>
  <si>
    <t>Que el paciente requiera atención
hospitalaria como parte de su atención médica para el abordaje de las neoplasias</t>
  </si>
  <si>
    <t>A2-03 Tratamientos radiantes otorgados al paciente como parte del tratamiento integral de las neoplasias</t>
  </si>
  <si>
    <r>
      <t xml:space="preserve">02-03 Total de Tratamientos </t>
    </r>
    <r>
      <rPr>
        <sz val="9"/>
        <rFont val="Arial Narrow"/>
        <family val="2"/>
      </rPr>
      <t xml:space="preserve">  radiantes otorgados a los pacientes con neoplasias como parte del tratamiento integral en el Instituto</t>
    </r>
  </si>
  <si>
    <t>(Total de Tratamientos otorgados al
paciente mediante radiación en el
periodo (Realizado)/Total de
Tratamientos otorgados al paciente
mediante radiación en el periodo
(Programado))*100</t>
  </si>
  <si>
    <t xml:space="preserve">Tratamiento </t>
  </si>
  <si>
    <t>Bitácora productividad de Física Medica</t>
  </si>
  <si>
    <t>Que el paciente requiera y acuda a su tratamiento radiante al Instituto</t>
  </si>
  <si>
    <t>A2-04 Aplicaciones de medicamentos antineoplásicos otorgados al paciente durante su tratamiento</t>
  </si>
  <si>
    <t>02-04 Total de Aplicaciones con quimioterapia otorgados a los pacientes con neoplasias en el Instituto</t>
  </si>
  <si>
    <t>(Total de Aplicaciones de
medicamentos antineoplásicos
otorgados en el periodo.
(Realizado)/Total de Aplicaciones de
medicamentos antineoplásicos
otorgados en el periodo.
(Programado))*100</t>
  </si>
  <si>
    <t>Aplicación</t>
  </si>
  <si>
    <t>Hoja de Informe diario de Aplicación de
Quimioterapia.</t>
  </si>
  <si>
    <t>Que el paciente requiera y acuda a su tratamiento</t>
  </si>
  <si>
    <t>A2-05 Aplicación de procedimientos endoscópicos
(conos), como parte del tratamiento de las neoplasias</t>
  </si>
  <si>
    <t>02-05 Total de conos cervicales mediante colpocopias realizadas a los pacientes con neoplasias en el Instituto</t>
  </si>
  <si>
    <t>(Conos cervicales mediante
colposcopías realizados en el periodo
(Realizado)/Conos cervicales mediante
colposcopías realizados en el periodo
(Programado))*100</t>
  </si>
  <si>
    <t>Sistema informativo SIHO/ Bitácora de Displasias</t>
  </si>
  <si>
    <t>Que el paciente requiera y acuda a su tratamiento endoscópico como parte del tratamiento integral de lasneoplasias.</t>
  </si>
  <si>
    <t>A2-06 Atención médica otorgada al paciente en estado crítico en el servicio de admisión continua</t>
  </si>
  <si>
    <t>02-06 Total de Atenciones en Admision Continua al paciente critico con neoplasias en el Instituto</t>
  </si>
  <si>
    <t xml:space="preserve">Hoja de actividad de admision continua / Sistema Informatico SIHO </t>
  </si>
  <si>
    <t>(Atención medica prioritaria
(Realizado)/Atención medica prioritaria
(Programado))*100</t>
  </si>
  <si>
    <t>Hoja de actividad de admisión continua /Sistema Informático SIHO</t>
  </si>
  <si>
    <t>Que el paciente requiera y acuda a atención médica prioritaria del Instituto</t>
  </si>
  <si>
    <t>A2-07 Atención integrañ al paciente con neoplasias,mediante la intervención de la clínica de cateter delInstituto</t>
  </si>
  <si>
    <t>02-07 Total Intervenciones en Clinica de Cateter realizadas a los pacientes con neoplasias en el Instituto</t>
  </si>
  <si>
    <t>Bitacora productividad de Clinica de cateter</t>
  </si>
  <si>
    <t>(Colocación de cateter (Realizado)/Colocación de cateter
(Programado))*100</t>
  </si>
  <si>
    <t>Bitácora productividad de Clínica de catéter</t>
  </si>
  <si>
    <t>Que el paciente con neoplasia requiera y acuda a la colocación y cuidado del Cateter en el Instituto.</t>
  </si>
  <si>
    <t>A2-08 Intervenciones al paciente con neoplasias en la clínica de heridas y estomas</t>
  </si>
  <si>
    <t>02-08 Total Intervenciones en Clinica de Heridas y Estomas realizadas a los pacientes con neoplasias en el Instituto</t>
  </si>
  <si>
    <t xml:space="preserve">Bitacora productividad  de Clinica de heridas y estomas </t>
  </si>
  <si>
    <t>(Curación de heridas y estomas (Realizado)/Curación de heridas y
estomas (Programado))*100</t>
  </si>
  <si>
    <t>Bitácora productividad de Clínica de heridas y estomas</t>
  </si>
  <si>
    <t>Que el paciente acuda a curaciones a clínica de heridas y estomas</t>
  </si>
  <si>
    <t>A2-09 Aplicación de tratamiento radiante con Braquiterapia como parte del tratamiento de las neoplasias</t>
  </si>
  <si>
    <t>02-09 Total de tratamientos otorgados mediante Braquiterapia a los pacientes con neoplasias</t>
  </si>
  <si>
    <t xml:space="preserve">Bitacora productividad de Radioterapia. /SIHO. </t>
  </si>
  <si>
    <t>(Tratamiento con braquiterapia (Realizado)/Tratamiento con
braquiterapia (Programado))*100</t>
  </si>
  <si>
    <t>Bitácora productividad de Radioterapia. /SIHO.</t>
  </si>
  <si>
    <t>Que el paciente con neoplasias requiere tratamiento mediante braquiterapia y acuda al Instituto</t>
  </si>
  <si>
    <t>A2-10 Aplicación de tratamiento con radio intervencionismo como parte del tratamiento a los pacientes con neoplasias</t>
  </si>
  <si>
    <t>02-10 Total de tratamientos otorgados mediante radio intervencionismo a los pacientes con neoplasias en el Instituto</t>
  </si>
  <si>
    <t>Bitácora productividad /SIHO.</t>
  </si>
  <si>
    <t>(Tratamientos con radiointervencionismo (Realizado)/Tratamientos con
radiointervencionismo Programado))*100</t>
  </si>
  <si>
    <t>Bitácora productividad radiointervencionismo / SIHO.</t>
  </si>
  <si>
    <t>Que el paciente requiera y acuda a su tratamiento mediante radiointervencionismo</t>
  </si>
  <si>
    <t>A2-11 Aplicación de tratamiento con cistoscopias como
parte del tratamiento de las neoplasias</t>
  </si>
  <si>
    <t>02-11 Total de Citoscopias de Tratamiento realizadas a los pacientes con neoplasias en el Instituto</t>
  </si>
  <si>
    <t>(Tratamientos con Citoscopia (Realizado)/Tratamientos con
Citoscopia (Programado))*100</t>
  </si>
  <si>
    <t>Que el paciente requiera y acuda a su tratamiento mediante citoscopia</t>
  </si>
  <si>
    <t>03 Rehabilitación otorgada a pacientes con neoplasias.</t>
  </si>
  <si>
    <t>03 Rehabilitación otorgada a pacientes con
neoplasias</t>
  </si>
  <si>
    <t>03 Total de rehabilitaciones otorgadas a pacientes con neoplasias.</t>
  </si>
  <si>
    <t>Sistema Informático SIHO.Hoja de
Informe de Clínica del Dolor.
Bitácora de cuidados paliativos</t>
  </si>
  <si>
    <t>(Total consulta de clínica del
dolor+Total manejo del dolor en
hospitalizacion+Total intervenciones de
psicología en hospitalizacion+total de
consultas de soporte +total de visitas
domiciliarias (Realizado)/Total consulta
de clínica del dolor+Total manejo del
dolor en hospitalizacion+Total
intervenciones de psicología en
hospitalizacion+total de consultas de
soporte +total de visitas domiciliarias
(Programado))*100</t>
  </si>
  <si>
    <t>Sistema Informático SIHO.Hoja de Informe de
Clínica del Dolor. Bitácora de cuidados
paliativos. Pagina web de la Institución</t>
  </si>
  <si>
    <t>Se cuenta con los medios necesarios para la
rehabilitación de los pacientes con neoplasias
que lo requieran</t>
  </si>
  <si>
    <t>A3-01 Consultas otorgadas en clínica del dolor</t>
  </si>
  <si>
    <t>03-01 Total pacientes con neoplasias atendidos en Consulta de clínica del dolor del Instituto</t>
  </si>
  <si>
    <t>Sistema Informático SIHO. Hoja de
Informe de Clínica del Dolor.</t>
  </si>
  <si>
    <t>(Total de Consultas otorgadas en el
periodo (Realizado)/Total de Consultas
otorgadas en el periodo
(Programado))*100</t>
  </si>
  <si>
    <t>Sistema Informático SIHO. Hoja de Informe de Clínica del Dolor.</t>
  </si>
  <si>
    <t>Que el paciente requiera y acuda al Instituto para el manejo del mismo.</t>
  </si>
  <si>
    <t>A3-02 Manejo del paciente con dolor en el área de hospitalización.</t>
  </si>
  <si>
    <t>03-02 Total de pacientes con neoplasias atendidos para el cuidado y manejo del dolor en hospitalización del Instituto.</t>
  </si>
  <si>
    <t>(Total de paciente hospitalizados con
Manejo del dolor en el periodo
(Realizado)/Total de paciente
hospitalizados con Manejo del dolor en
el periodo (Programado))*100</t>
  </si>
  <si>
    <t>Paciente</t>
  </si>
  <si>
    <t>Que el paciente tenga dolor y acuda al Instituto para su abordaje en hospitalización.</t>
  </si>
  <si>
    <t>A3-03 Atención integral del paciente mediante el abordaje nutricio del paciente hospitalizado.</t>
  </si>
  <si>
    <t>03-03 Total de atenciones nutricias otorgadas a los pacientes con neoplasias en hospitalización</t>
  </si>
  <si>
    <t>(Atenciones nutricias al paciente
hospitalizado (Realizado)/Atenciones
nutricias al paciente hospitalizado
(Programado))*100</t>
  </si>
  <si>
    <t>Sistema Informático SIHO. Hoja de Informe de Nutrición.</t>
  </si>
  <si>
    <t>Que el paciente seencuentre hospitalizado requierea abordaje nutricional comoparte de su tratamiento</t>
  </si>
  <si>
    <t>A3-04 Intervenciones de Psicología Oncológica al paciente con neoplasias en el servicio de hospitalización</t>
  </si>
  <si>
    <t>03-04 Total de Intervenciones realizadas en hospitalización por Psicología Oncológica al paciente con neoplasias</t>
  </si>
  <si>
    <t>Sistema Informático SIHO. Informe
de Productividad de Psicología.</t>
  </si>
  <si>
    <t>(Total de intervenciones de Psicología
Oncológica en hospitalización en el
periodo (Realizado)/Total de
intervenciones de Psicología
Oncológica en hospitalización en el
periodo (Programado))*100</t>
  </si>
  <si>
    <t>Intervención</t>
  </si>
  <si>
    <t>Sistema Informático SIHO. Informe de Productividad de Psicología.</t>
  </si>
  <si>
    <t>Que el paciente requiera atención psicológica y se encuentre hospitalizado en el Instituto</t>
  </si>
  <si>
    <t>A3-05 Intervenciones de Psicología Oncológica al cuidador primario del paciente con neoplasias hospitalizado en el Instituto.</t>
  </si>
  <si>
    <t>03-05 Total de Intervenciones realizadas en hospitalizacion por Psicología Oncológica al
cuidador primario</t>
  </si>
  <si>
    <t>(Atenciones Psicológicas al cuidador
primario en hospitalización
(Realizado)/Atenciones Psicológicas al
cuidador primario en hospitalización
(Programado))*100</t>
  </si>
  <si>
    <t>Que el cuidador primario del paciente con neoplasias, requiera y acepte intervención psicológica para el manejo del duelo.</t>
  </si>
  <si>
    <t>A3-06 Otorgar atención médica integral al paciente con neoplasias mediante Consultas de soporte,psicología, dermatología, urología, genética,etc.</t>
  </si>
  <si>
    <t>03-06 Total de atenciones realizadas mediante consultas de soporte al paciente con neoplasias en el Instituto</t>
  </si>
  <si>
    <t>(Consultas d soporte otorgadas
(Realizado)/Consultas d soporte
otorgadas (Programado))*100</t>
  </si>
  <si>
    <t>Sistema Informático SIHO/ Hojas de productividad de Consulta Externa</t>
  </si>
  <si>
    <t>Que el paciente con neoplasias requiera de la atención integral de otras especialidades como parte de su atención en el Instituto.</t>
  </si>
  <si>
    <t>A3-07 Atencion multidisciplinaria al paciente con neoplasias mediante el manejo, cuidado del dolor y visitas domiciliarias del equipo de cuidados paliativos</t>
  </si>
  <si>
    <t>03-07 Total de rehabilitaciones otorgadas de forma integral y especializada mediante visitas diomiciliarias paliativas a los pacientes con neoplasias</t>
  </si>
  <si>
    <t>Bitácora de cuidados paliativos
sistema Informático SIHO</t>
  </si>
  <si>
    <t>(Visitas Paliativos (Realizado)/Visitas
Paliativos (Programado))*100</t>
  </si>
  <si>
    <t>Visita</t>
  </si>
  <si>
    <t>Bitácora de cuidados paliativos sistema Informático SIHO</t>
  </si>
  <si>
    <t>Que el paciente cumpla con los criterios de ingreso al programa de paliativos y acepte las visitas domiciliarias del Programa de Cuidados Paliativos del Instituto</t>
  </si>
  <si>
    <t>A3-08 Estudios Socioeconómicos realizados para la identificación de redes de apoyo.</t>
  </si>
  <si>
    <t>03-08 Total Estudios Socioeconómicos realizados a los pacientes con neoplasias del Instituto.</t>
  </si>
  <si>
    <t>(Estudios Socioeconomicos realizados (Realizado)/Estudios Socioeconomicos realizados (Programado))*100</t>
  </si>
  <si>
    <t xml:space="preserve">Estudio </t>
  </si>
  <si>
    <t>Bitácora de E.S Trabajo Social</t>
  </si>
  <si>
    <t>Que el paciente requiera atención médica para el diagnóstico, tratamiento de las neoplasias y requiera el apoyo institucional para el acceso a las mismas mediante la valoración socioeconómica.</t>
  </si>
  <si>
    <t>A3-09 Atención integral al paciente con cáncer en Trabajo Social</t>
  </si>
  <si>
    <t>03-09 Total Atenciones Institucionales realizadas por Trabajo Social a los pacientes con Neoplasias del Instituto</t>
  </si>
  <si>
    <t>(Atención Institucional por trabajo social
(Realizado)/Atención Institucional por
trabajo social (Programado))*100</t>
  </si>
  <si>
    <t>Bitácora de Trabajo Social/ Sistema informático SIHO</t>
  </si>
  <si>
    <t>Que el paciente con neoplasias requiera atención médica yrequiera de apoyo institucional</t>
  </si>
  <si>
    <t>04-Reconstruccion mamaria realizada para
mejorar la calidad de vida de los pacientes
con cáncer de mama</t>
  </si>
  <si>
    <t>A4-Reconstruccion mamaria realizada, para mejorar la calidad de vida de los pacientes con cancer de mama</t>
  </si>
  <si>
    <t xml:space="preserve">04 Total de Reconstruccion mamaria realizada para mejorar la calidad de vida de los pacientes con cancer de mama </t>
  </si>
  <si>
    <t>Bitacoras de Quirofano sistema SIHO</t>
  </si>
  <si>
    <t>(Intervenciones para reconstrucción mamaria (Realizado)/ Intervenciones para reconstrucción mamaria (Programado)) *100</t>
  </si>
  <si>
    <t>Bitacoras de Quirofano / Sistema SIHO</t>
  </si>
  <si>
    <t>Que el paciente con cáncer de mama sea candidato para la reconstrucción mamaria</t>
  </si>
  <si>
    <t xml:space="preserve">04 Reconstruccion mamaria realizada para mejorarla calidad de vida de los pacientes con cancer de mama </t>
  </si>
  <si>
    <t xml:space="preserve">Actividad </t>
  </si>
  <si>
    <t>A6-01 Intervención quirúrgica para la reconstrucciones
mamarias a los pacientes con cáncer de mama</t>
  </si>
  <si>
    <t>04-01 Total de Intervenciones quirúrgicas realizadas para reconstrucción mamaria de los pacientes con neoplasias del Instituto</t>
  </si>
  <si>
    <t>(Intervenciones quirúrgicas para la Re
construcción mamaria
(Realizado)/Intervenciones quirúrgicas
para la Re construcción mamaria
(Programado))*100</t>
  </si>
  <si>
    <t>Que el paciente cumpla los criterios para la reconstrucción mamaria y acepte realizarse la reconstrucción</t>
  </si>
  <si>
    <t>A6-02 Atención en Hospitalización para la Reconstrucción mamaria a pacientes con cáncer de mama</t>
  </si>
  <si>
    <t>04-02 Total de Egresos Hospitalarios realizados de pacientes en proceso de Reconstruccion mamaria en el Instituto</t>
  </si>
  <si>
    <t>(Atención hospitalaria (Realizado) / Atención hospitalaria (Programado))*100</t>
  </si>
  <si>
    <t>Bitácora de ingresos y egresos de Hospitalización. Sistema Informático SIHO</t>
  </si>
  <si>
    <t>Que el paciente sea candidato y acepte la reconstrucción mamaria</t>
  </si>
  <si>
    <t>A6-03 otorgamiento de consulta externa especializada a los pacientes con cáncer de mama con el objetivo de tratar y dar vigilancia a la Re construcción mamaria.</t>
  </si>
  <si>
    <t>04-03 Total Consulta Externa Especializada otorgada para la Re construcción mamaria del paciente con neoplasias en el Instituto</t>
  </si>
  <si>
    <t>(Consultas para la Re construcción
mamaria (Realizado)/Consultas para la
Re construcción mamaria
(Programado))*100</t>
  </si>
  <si>
    <t>Hoja de productividad diaria de cirugía reconstructiva. Sistema de información SIHO</t>
  </si>
  <si>
    <t xml:space="preserve">Que el paciente cumpla y acepte los criterios para la reconstrucción mamaria </t>
  </si>
  <si>
    <t xml:space="preserve">A5-Infraestructura realizada para el Nuevo edificio del Instituto </t>
  </si>
  <si>
    <t xml:space="preserve">Total de Infraestructura para la continuidad a la construccion del Nuevo edificio </t>
  </si>
  <si>
    <t xml:space="preserve">Semestral </t>
  </si>
  <si>
    <t>Edificio</t>
  </si>
  <si>
    <t>A5-Infraestructura realizada paradar continuidad a la construccion del  Nuevo edificio</t>
  </si>
  <si>
    <t xml:space="preserve">05-01 Total de Infraestructura realizada para la construccion de Consultorios </t>
  </si>
  <si>
    <t>Cuatrimestral</t>
  </si>
  <si>
    <t>Obra</t>
  </si>
  <si>
    <t>05-02 Total de Pavimentacion e iluminacion realizada al Nuevo Edificio</t>
  </si>
  <si>
    <t>Pavimentación</t>
  </si>
  <si>
    <t xml:space="preserve">05-03 Total de infraestructura realizada para la construccion de Admision Continua. </t>
  </si>
  <si>
    <t>Construcción</t>
  </si>
  <si>
    <t xml:space="preserve">JUN  </t>
  </si>
  <si>
    <t xml:space="preserve">MAY </t>
  </si>
  <si>
    <t xml:space="preserve">ABR </t>
  </si>
  <si>
    <t xml:space="preserve">MAR </t>
  </si>
  <si>
    <t xml:space="preserve">FEB </t>
  </si>
  <si>
    <t xml:space="preserve">ENE </t>
  </si>
  <si>
    <t>META INSTITUCIONAL</t>
  </si>
  <si>
    <t xml:space="preserve">META INSTITUCIONAL </t>
  </si>
  <si>
    <t xml:space="preserve">ENE  </t>
  </si>
  <si>
    <t>MAY</t>
  </si>
  <si>
    <t>EJERCICIO FISCAL 2022</t>
  </si>
  <si>
    <t>Programa Presupuestario: 801 Atención integral y especializada a toda la población que presente Neoplasias</t>
  </si>
  <si>
    <t xml:space="preserve">Bitácora de cuidados paliativos
sistema Informático SIHO. Bitacora de E.S Trabajo Social </t>
  </si>
  <si>
    <t>Sistema Informatico SIHO. Hoja de Informe diario de Enfermeria  de Displasias. Bitácora de mastografías</t>
  </si>
  <si>
    <t>Sistema Informatico SIHO. Hoja de Informe diario de Enfermeria  de Displasias. Bitácora de ecosonogramas</t>
  </si>
  <si>
    <t>Sistema Informatico SIHO. Hoja de Informe diario de Enfermeria  de Displasias. Facturas y reportes de servicios subrogados</t>
  </si>
  <si>
    <t>Sistema Informatico SIHO. Hoja de Informe diario de Enfermeria  de Displasias. Bitácora de quirófano</t>
  </si>
  <si>
    <t xml:space="preserve">Hoja de informe de programación quirúrgica. Sistema informático SIHO. Bitacora productividad  de Fisica Medica </t>
  </si>
  <si>
    <t>Hoja de informe de Programación quirúrgica / Sistema Informatico SIHO Hoja de Informe diario de Aplicación de Quimioterapia.</t>
  </si>
  <si>
    <t>Hoja de informe de Programación quirúrgica / Sistema Informatico SIHO. (Bitacora de Displasias)</t>
  </si>
  <si>
    <t>F2-03 Licitaciones sin concurrencia del Comité de Adquisiciones.</t>
  </si>
  <si>
    <t>F2-04 Licitaciones con concurrencia del Comité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</si>
</sst>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sz val="11"/>
      <color rgb="FF000000"/>
      <name val="Calibri"/>
      <family val="2"/>
    </font>
    <font>
      <sz val="10"/>
      <name val="Arial"/>
      <family val="2"/>
      <charset val="1"/>
    </font>
    <font>
      <b/>
      <sz val="9"/>
      <name val="Arial"/>
      <family val="2"/>
      <charset val="1"/>
    </font>
    <font>
      <b/>
      <sz val="10"/>
      <name val="Arial"/>
      <family val="2"/>
      <charset val="1"/>
    </font>
    <font>
      <b/>
      <sz val="10"/>
      <name val="Arial"/>
      <family val="2"/>
    </font>
    <font>
      <sz val="9"/>
      <name val="Arial Narrow"/>
      <family val="2"/>
    </font>
    <font>
      <b/>
      <sz val="10"/>
      <color rgb="FF993366"/>
      <name val="Arial"/>
      <family val="2"/>
      <charset val="1"/>
    </font>
    <font>
      <sz val="9"/>
      <color theme="1"/>
      <name val="Arial Narrow"/>
      <family val="2"/>
    </font>
    <font>
      <sz val="9"/>
      <name val="Arial"/>
      <family val="2"/>
      <charset val="1"/>
    </font>
    <font>
      <sz val="8"/>
      <name val="Arial"/>
      <family val="2"/>
      <charset val="1"/>
    </font>
    <font>
      <sz val="8"/>
      <color theme="1"/>
      <name val="Calibri"/>
      <family val="2"/>
      <scheme val="minor"/>
    </font>
    <font>
      <sz val="7"/>
      <name val="Arial"/>
      <family val="2"/>
      <charset val="1"/>
    </font>
    <font>
      <b/>
      <sz val="9"/>
      <color theme="1"/>
      <name val="Arial"/>
      <family val="2"/>
      <charset val="1"/>
    </font>
    <font>
      <b/>
      <sz val="9"/>
      <color theme="1"/>
      <name val="Arial"/>
      <family val="2"/>
    </font>
    <font>
      <b/>
      <sz val="10"/>
      <color theme="1"/>
      <name val="Arial"/>
      <family val="2"/>
    </font>
    <font>
      <b/>
      <sz val="9"/>
      <color theme="0"/>
      <name val="Arial Narrow"/>
      <family val="2"/>
    </font>
    <font>
      <b/>
      <sz val="9"/>
      <name val="Arial Narrow"/>
      <family val="2"/>
    </font>
    <font>
      <sz val="9"/>
      <color theme="0" tint="-4.9989318521683403E-2"/>
      <name val="Arial Narrow"/>
      <family val="2"/>
    </font>
    <font>
      <b/>
      <sz val="9"/>
      <color theme="0" tint="-4.9989318521683403E-2"/>
      <name val="Arial Narrow"/>
      <family val="2"/>
    </font>
    <font>
      <b/>
      <sz val="20"/>
      <color theme="1"/>
      <name val="Calibri"/>
      <family val="2"/>
      <scheme val="minor"/>
    </font>
    <font>
      <b/>
      <sz val="10"/>
      <color theme="1"/>
      <name val="Arial Narrow"/>
      <family val="2"/>
    </font>
    <font>
      <b/>
      <sz val="8"/>
      <color theme="1"/>
      <name val="Arial Narrow"/>
      <family val="2"/>
    </font>
    <font>
      <b/>
      <sz val="10"/>
      <name val="Arial Narrow"/>
      <family val="2"/>
    </font>
    <font>
      <b/>
      <sz val="14"/>
      <color theme="1"/>
      <name val="Calibri"/>
      <family val="2"/>
      <scheme val="minor"/>
    </font>
    <font>
      <b/>
      <sz val="12"/>
      <color theme="0"/>
      <name val="Calibri"/>
      <family val="2"/>
      <scheme val="minor"/>
    </font>
    <font>
      <sz val="9"/>
      <color theme="0"/>
      <name val="Arial Narrow"/>
      <family val="2"/>
    </font>
    <font>
      <b/>
      <sz val="9"/>
      <name val="Arial"/>
      <family val="2"/>
    </font>
    <font>
      <sz val="10"/>
      <name val="Arial Narrow"/>
      <family val="2"/>
    </font>
    <font>
      <sz val="8"/>
      <name val="Arial"/>
      <family val="2"/>
    </font>
    <font>
      <b/>
      <sz val="10"/>
      <color rgb="FF006666"/>
      <name val="Arial"/>
      <family val="2"/>
      <charset val="1"/>
    </font>
    <font>
      <b/>
      <sz val="10"/>
      <color theme="1"/>
      <name val="Arial"/>
      <family val="2"/>
      <charset val="1"/>
    </font>
    <font>
      <b/>
      <sz val="10"/>
      <color rgb="FFCC0099"/>
      <name val="Arial"/>
      <family val="2"/>
      <charset val="1"/>
    </font>
    <font>
      <sz val="10"/>
      <color rgb="FFCC0099"/>
      <name val="Arial"/>
      <family val="2"/>
      <charset val="1"/>
    </font>
    <font>
      <sz val="9"/>
      <name val="Arial"/>
      <family val="2"/>
    </font>
    <font>
      <sz val="10"/>
      <name val="Arial"/>
      <family val="2"/>
    </font>
    <font>
      <b/>
      <sz val="8"/>
      <name val="Arial"/>
      <family val="2"/>
    </font>
    <font>
      <b/>
      <sz val="8"/>
      <color theme="1"/>
      <name val="Nutmeg"/>
    </font>
    <font>
      <b/>
      <sz val="9"/>
      <color theme="1"/>
      <name val="Nutmeg"/>
    </font>
    <font>
      <b/>
      <sz val="10"/>
      <color theme="1"/>
      <name val="Nutmeg"/>
    </font>
    <font>
      <b/>
      <sz val="12"/>
      <color theme="1"/>
      <name val="Nutmeg"/>
    </font>
    <font>
      <b/>
      <sz val="10"/>
      <name val="Nutmeg"/>
    </font>
    <font>
      <b/>
      <sz val="8"/>
      <name val="Nutmeg"/>
    </font>
  </fonts>
  <fills count="12">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993366"/>
        <bgColor theme="4"/>
      </patternFill>
    </fill>
    <fill>
      <patternFill patternType="solid">
        <fgColor rgb="FF92D050"/>
        <bgColor theme="4"/>
      </patternFill>
    </fill>
    <fill>
      <patternFill patternType="solid">
        <fgColor rgb="FF993366"/>
        <bgColor indexed="64"/>
      </patternFill>
    </fill>
    <fill>
      <patternFill patternType="solid">
        <fgColor rgb="FFC00000"/>
        <bgColor theme="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thin">
        <color indexed="64"/>
      </bottom>
      <diagonal/>
    </border>
  </borders>
  <cellStyleXfs count="2">
    <xf numFmtId="0" fontId="0" fillId="0" borderId="0"/>
    <xf numFmtId="0" fontId="6" fillId="0" borderId="0"/>
  </cellStyleXfs>
  <cellXfs count="168">
    <xf numFmtId="0" fontId="0" fillId="0" borderId="0" xfId="0"/>
    <xf numFmtId="0" fontId="0" fillId="0" borderId="0" xfId="0" applyAlignment="1">
      <alignment wrapText="1"/>
    </xf>
    <xf numFmtId="0" fontId="0" fillId="0" borderId="0" xfId="0" applyAlignment="1">
      <alignment textRotation="90"/>
    </xf>
    <xf numFmtId="0" fontId="4" fillId="0" borderId="0" xfId="0" applyFont="1" applyAlignment="1">
      <alignment horizontal="justify" vertical="top" wrapText="1"/>
    </xf>
    <xf numFmtId="0" fontId="5" fillId="0" borderId="0" xfId="0" applyFont="1" applyAlignment="1">
      <alignment horizontal="justify" vertical="top" wrapText="1"/>
    </xf>
    <xf numFmtId="2"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9" fontId="10" fillId="0" borderId="1" xfId="1" applyNumberFormat="1" applyFont="1" applyBorder="1" applyAlignment="1">
      <alignment horizontal="center" vertical="center" wrapText="1"/>
    </xf>
    <xf numFmtId="1" fontId="11" fillId="0" borderId="1" xfId="1" applyNumberFormat="1" applyFont="1" applyBorder="1" applyAlignment="1">
      <alignment horizontal="center" vertical="center" wrapText="1"/>
    </xf>
    <xf numFmtId="0" fontId="10" fillId="0" borderId="1" xfId="1" applyFont="1" applyBorder="1" applyAlignment="1">
      <alignment vertical="center" wrapText="1"/>
    </xf>
    <xf numFmtId="0" fontId="12" fillId="0" borderId="1" xfId="1" applyFont="1" applyBorder="1" applyAlignment="1">
      <alignment vertical="center" wrapText="1"/>
    </xf>
    <xf numFmtId="0" fontId="13" fillId="0" borderId="1" xfId="1" applyFont="1" applyBorder="1" applyAlignment="1">
      <alignment vertical="center" wrapText="1"/>
    </xf>
    <xf numFmtId="0" fontId="14" fillId="0" borderId="1" xfId="1" applyFont="1" applyBorder="1" applyAlignment="1">
      <alignment horizontal="center" vertical="center" textRotation="90" wrapText="1"/>
    </xf>
    <xf numFmtId="0" fontId="14" fillId="0" borderId="1" xfId="1" applyFont="1" applyBorder="1" applyAlignment="1">
      <alignment vertical="center" textRotation="90" wrapText="1"/>
    </xf>
    <xf numFmtId="0" fontId="12" fillId="0" borderId="1" xfId="1" applyFont="1" applyBorder="1" applyAlignment="1">
      <alignment horizontal="left" vertical="center" wrapText="1"/>
    </xf>
    <xf numFmtId="0" fontId="7" fillId="0" borderId="1" xfId="1" applyFont="1" applyBorder="1" applyAlignment="1">
      <alignment horizontal="center" vertical="center" textRotation="90" wrapText="1"/>
    </xf>
    <xf numFmtId="165" fontId="6" fillId="0" borderId="1" xfId="1" applyNumberFormat="1" applyBorder="1" applyAlignment="1">
      <alignment vertical="center" wrapText="1"/>
    </xf>
    <xf numFmtId="165" fontId="6" fillId="0" borderId="1" xfId="1" applyNumberFormat="1" applyBorder="1" applyAlignment="1">
      <alignment vertical="center"/>
    </xf>
    <xf numFmtId="0" fontId="10" fillId="0" borderId="1" xfId="1" applyFont="1" applyBorder="1" applyAlignment="1">
      <alignment horizontal="left" vertical="center" wrapText="1"/>
    </xf>
    <xf numFmtId="0" fontId="14" fillId="0" borderId="1" xfId="1" applyFont="1" applyBorder="1" applyAlignment="1">
      <alignment vertical="center" wrapText="1"/>
    </xf>
    <xf numFmtId="0" fontId="16" fillId="0" borderId="1" xfId="1" applyFont="1" applyBorder="1" applyAlignment="1">
      <alignment vertical="center" wrapText="1"/>
    </xf>
    <xf numFmtId="2"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9" fontId="10" fillId="2" borderId="1" xfId="1" applyNumberFormat="1" applyFont="1" applyFill="1" applyBorder="1" applyAlignment="1">
      <alignment horizontal="center" vertical="center" wrapText="1"/>
    </xf>
    <xf numFmtId="1" fontId="11" fillId="2" borderId="1" xfId="1" applyNumberFormat="1" applyFont="1" applyFill="1" applyBorder="1" applyAlignment="1">
      <alignment horizontal="center" vertical="center" wrapText="1"/>
    </xf>
    <xf numFmtId="0" fontId="10" fillId="2" borderId="1" xfId="1" applyFont="1" applyFill="1" applyBorder="1" applyAlignment="1">
      <alignment vertical="center" wrapText="1"/>
    </xf>
    <xf numFmtId="0" fontId="13" fillId="2" borderId="1" xfId="1" applyFont="1" applyFill="1" applyBorder="1" applyAlignment="1">
      <alignment vertical="center" wrapText="1"/>
    </xf>
    <xf numFmtId="0" fontId="14" fillId="2" borderId="1" xfId="1" applyFont="1" applyFill="1" applyBorder="1" applyAlignment="1">
      <alignment horizontal="center" vertical="center" textRotation="90" wrapText="1"/>
    </xf>
    <xf numFmtId="0" fontId="14" fillId="2" borderId="1" xfId="1" applyFont="1" applyFill="1" applyBorder="1" applyAlignment="1">
      <alignment vertical="center" textRotation="90" wrapText="1"/>
    </xf>
    <xf numFmtId="0" fontId="10" fillId="2" borderId="1" xfId="1" applyFont="1" applyFill="1" applyBorder="1" applyAlignment="1">
      <alignment horizontal="left" vertical="center" wrapText="1"/>
    </xf>
    <xf numFmtId="0" fontId="7" fillId="2" borderId="1" xfId="1" applyFont="1" applyFill="1" applyBorder="1" applyAlignment="1">
      <alignment horizontal="center" vertical="center" textRotation="90" wrapText="1"/>
    </xf>
    <xf numFmtId="165" fontId="6" fillId="3" borderId="1" xfId="1" applyNumberFormat="1" applyFill="1" applyBorder="1" applyAlignment="1">
      <alignment vertical="center" wrapText="1"/>
    </xf>
    <xf numFmtId="165" fontId="6" fillId="3" borderId="1" xfId="1" applyNumberFormat="1" applyFill="1" applyBorder="1" applyAlignment="1">
      <alignment vertical="center"/>
    </xf>
    <xf numFmtId="2" fontId="18"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4" fontId="12" fillId="0" borderId="1" xfId="1" applyNumberFormat="1" applyFont="1" applyBorder="1" applyAlignment="1">
      <alignment horizontal="left" vertical="center" wrapText="1"/>
    </xf>
    <xf numFmtId="4" fontId="12" fillId="0" borderId="1" xfId="1" applyNumberFormat="1" applyFont="1" applyBorder="1" applyAlignment="1">
      <alignment horizontal="center" vertical="center" wrapText="1"/>
    </xf>
    <xf numFmtId="165" fontId="6" fillId="0" borderId="1" xfId="1" applyNumberFormat="1" applyBorder="1" applyAlignment="1">
      <alignment horizontal="center" vertical="center"/>
    </xf>
    <xf numFmtId="2" fontId="18" fillId="2" borderId="1" xfId="1" applyNumberFormat="1" applyFont="1" applyFill="1" applyBorder="1" applyAlignment="1">
      <alignment horizontal="center" vertical="center" wrapText="1"/>
    </xf>
    <xf numFmtId="1" fontId="17" fillId="2" borderId="1" xfId="1" applyNumberFormat="1" applyFont="1" applyFill="1" applyBorder="1" applyAlignment="1">
      <alignment horizontal="center" vertical="center" wrapText="1"/>
    </xf>
    <xf numFmtId="0" fontId="12" fillId="2" borderId="1" xfId="1" applyFont="1" applyFill="1" applyBorder="1" applyAlignment="1">
      <alignment vertical="center" wrapText="1"/>
    </xf>
    <xf numFmtId="165" fontId="6" fillId="3" borderId="1" xfId="1" applyNumberFormat="1" applyFill="1" applyBorder="1" applyAlignment="1">
      <alignment horizontal="center" vertical="center"/>
    </xf>
    <xf numFmtId="0" fontId="9" fillId="4" borderId="1" xfId="1" applyFont="1" applyFill="1" applyBorder="1" applyAlignment="1">
      <alignment horizontal="center" vertical="center" textRotation="90" wrapText="1"/>
    </xf>
    <xf numFmtId="0" fontId="9" fillId="4" borderId="1" xfId="1" applyFont="1" applyFill="1" applyBorder="1" applyAlignment="1">
      <alignment horizontal="center" vertical="center" textRotation="90"/>
    </xf>
    <xf numFmtId="0" fontId="9" fillId="4" borderId="1" xfId="1" applyFont="1" applyFill="1" applyBorder="1" applyAlignment="1">
      <alignment horizontal="center" vertical="center" wrapText="1"/>
    </xf>
    <xf numFmtId="164" fontId="11" fillId="0" borderId="1" xfId="1" applyNumberFormat="1" applyFont="1" applyBorder="1" applyAlignment="1">
      <alignment horizontal="center" vertical="center" wrapText="1"/>
    </xf>
    <xf numFmtId="0" fontId="3" fillId="0" borderId="0" xfId="0" applyFont="1"/>
    <xf numFmtId="0" fontId="20" fillId="5" borderId="3" xfId="1" applyFont="1" applyFill="1" applyBorder="1" applyAlignment="1">
      <alignment horizontal="center" vertical="center" wrapText="1"/>
    </xf>
    <xf numFmtId="0" fontId="22" fillId="5" borderId="3" xfId="1" applyFont="1" applyFill="1" applyBorder="1" applyAlignment="1">
      <alignment horizontal="center" vertical="center" wrapText="1"/>
    </xf>
    <xf numFmtId="0" fontId="20" fillId="5" borderId="3" xfId="1" applyFont="1" applyFill="1" applyBorder="1" applyAlignment="1">
      <alignment horizontal="center" vertical="center"/>
    </xf>
    <xf numFmtId="0" fontId="20" fillId="5" borderId="2" xfId="1" applyFont="1" applyFill="1" applyBorder="1" applyAlignment="1">
      <alignment horizontal="center" vertical="center" wrapText="1"/>
    </xf>
    <xf numFmtId="1" fontId="23" fillId="7" borderId="2" xfId="1" applyNumberFormat="1" applyFont="1" applyFill="1" applyBorder="1" applyAlignment="1">
      <alignment horizontal="center" vertical="center" wrapText="1"/>
    </xf>
    <xf numFmtId="0" fontId="20" fillId="5" borderId="4"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20" fillId="5" borderId="2" xfId="1" applyFont="1" applyFill="1" applyBorder="1" applyAlignment="1">
      <alignment horizontal="center" vertical="center" textRotation="90" wrapText="1"/>
    </xf>
    <xf numFmtId="0" fontId="20" fillId="5" borderId="6" xfId="1" applyFont="1" applyFill="1" applyBorder="1" applyAlignment="1">
      <alignment horizontal="center" vertical="center" textRotation="90" wrapText="1"/>
    </xf>
    <xf numFmtId="0" fontId="1" fillId="8" borderId="2" xfId="1" applyFont="1" applyFill="1" applyBorder="1" applyAlignment="1">
      <alignment horizontal="center" vertical="center" wrapText="1"/>
    </xf>
    <xf numFmtId="165" fontId="1" fillId="8" borderId="2" xfId="1" applyNumberFormat="1" applyFont="1" applyFill="1" applyBorder="1" applyAlignment="1">
      <alignment horizontal="center" vertical="center" wrapText="1"/>
    </xf>
    <xf numFmtId="0" fontId="24" fillId="0" borderId="0" xfId="0" applyFont="1" applyAlignment="1">
      <alignment vertical="center"/>
    </xf>
    <xf numFmtId="0" fontId="25" fillId="0" borderId="0" xfId="0" applyFont="1" applyAlignment="1">
      <alignment vertical="center"/>
    </xf>
    <xf numFmtId="0" fontId="25" fillId="0" borderId="0" xfId="0" applyFont="1"/>
    <xf numFmtId="0" fontId="25" fillId="9" borderId="0" xfId="0" applyFont="1" applyFill="1" applyAlignment="1">
      <alignment vertical="center"/>
    </xf>
    <xf numFmtId="0" fontId="25" fillId="0" borderId="0" xfId="0" applyFont="1" applyAlignment="1">
      <alignment vertical="center" wrapText="1"/>
    </xf>
    <xf numFmtId="0" fontId="27"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25" fillId="9" borderId="0" xfId="0" applyFont="1" applyFill="1" applyAlignment="1">
      <alignment horizontal="center" vertical="center"/>
    </xf>
    <xf numFmtId="165" fontId="29" fillId="8" borderId="2" xfId="1" applyNumberFormat="1" applyFont="1" applyFill="1" applyBorder="1" applyAlignment="1">
      <alignment horizontal="center" vertical="center" wrapText="1"/>
    </xf>
    <xf numFmtId="0" fontId="29" fillId="8" borderId="2" xfId="1" applyFont="1" applyFill="1" applyBorder="1" applyAlignment="1">
      <alignment horizontal="center" vertical="center" wrapText="1"/>
    </xf>
    <xf numFmtId="0" fontId="20" fillId="5" borderId="6" xfId="1" applyFont="1" applyFill="1" applyBorder="1" applyAlignment="1">
      <alignment horizontal="center" vertical="center" wrapText="1"/>
    </xf>
    <xf numFmtId="0" fontId="30" fillId="5" borderId="2" xfId="1" applyFont="1" applyFill="1" applyBorder="1" applyAlignment="1">
      <alignment horizontal="center" vertical="center" textRotation="90" wrapText="1"/>
    </xf>
    <xf numFmtId="0" fontId="23" fillId="7"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1" fillId="6" borderId="2" xfId="1" applyFont="1" applyFill="1" applyBorder="1" applyAlignment="1">
      <alignment horizontal="center" vertical="center" wrapText="1"/>
    </xf>
    <xf numFmtId="1" fontId="20" fillId="5" borderId="2" xfId="1" applyNumberFormat="1" applyFont="1" applyFill="1" applyBorder="1" applyAlignment="1">
      <alignment horizontal="center" vertical="center" wrapText="1"/>
    </xf>
    <xf numFmtId="165" fontId="6" fillId="0" borderId="1" xfId="1" applyNumberFormat="1" applyBorder="1" applyAlignment="1">
      <alignment horizontal="center" vertical="center" textRotation="90"/>
    </xf>
    <xf numFmtId="165" fontId="6" fillId="0" borderId="1" xfId="1" applyNumberFormat="1" applyBorder="1" applyAlignment="1">
      <alignment vertical="center" textRotation="90" wrapText="1"/>
    </xf>
    <xf numFmtId="0" fontId="31" fillId="0" borderId="1" xfId="1" applyFont="1" applyBorder="1" applyAlignment="1">
      <alignment vertical="center" textRotation="90" wrapText="1"/>
    </xf>
    <xf numFmtId="0" fontId="32" fillId="0" borderId="1" xfId="1" applyFont="1" applyBorder="1" applyAlignment="1">
      <alignment vertical="center" wrapText="1"/>
    </xf>
    <xf numFmtId="0" fontId="33" fillId="0" borderId="1" xfId="1" applyFont="1" applyBorder="1" applyAlignment="1">
      <alignment horizontal="center" vertical="center" textRotation="90" wrapText="1"/>
    </xf>
    <xf numFmtId="0" fontId="6" fillId="0" borderId="1" xfId="1" applyBorder="1" applyAlignment="1">
      <alignment vertical="center" wrapText="1"/>
    </xf>
    <xf numFmtId="9" fontId="13" fillId="0" borderId="1" xfId="1" applyNumberFormat="1" applyFont="1" applyBorder="1" applyAlignment="1">
      <alignment horizontal="right" vertical="center" wrapText="1"/>
    </xf>
    <xf numFmtId="0" fontId="7" fillId="4" borderId="1" xfId="1" applyFont="1" applyFill="1" applyBorder="1" applyAlignment="1">
      <alignment horizontal="right" vertical="center" wrapText="1"/>
    </xf>
    <xf numFmtId="0" fontId="8" fillId="4" borderId="1" xfId="1" applyFont="1" applyFill="1" applyBorder="1" applyAlignment="1">
      <alignment horizontal="right" vertical="center" wrapText="1"/>
    </xf>
    <xf numFmtId="0" fontId="8" fillId="0" borderId="1" xfId="1" applyFont="1" applyBorder="1" applyAlignment="1">
      <alignment horizontal="right" vertical="center" wrapText="1"/>
    </xf>
    <xf numFmtId="0" fontId="34" fillId="0" borderId="1" xfId="1" applyFont="1" applyBorder="1" applyAlignment="1">
      <alignment vertical="center" wrapText="1"/>
    </xf>
    <xf numFmtId="1" fontId="17" fillId="0" borderId="1" xfId="1" applyNumberFormat="1" applyFont="1" applyBorder="1" applyAlignment="1">
      <alignment vertical="center" wrapText="1"/>
    </xf>
    <xf numFmtId="165" fontId="6" fillId="3" borderId="1" xfId="1" applyNumberFormat="1" applyFill="1" applyBorder="1" applyAlignment="1">
      <alignment horizontal="center" vertical="center" textRotation="90"/>
    </xf>
    <xf numFmtId="165" fontId="6" fillId="3" borderId="1" xfId="1" applyNumberFormat="1" applyFill="1" applyBorder="1" applyAlignment="1">
      <alignment vertical="center" textRotation="90" wrapText="1"/>
    </xf>
    <xf numFmtId="0" fontId="31" fillId="2" borderId="1" xfId="1" applyFont="1" applyFill="1" applyBorder="1" applyAlignment="1">
      <alignment vertical="center" textRotation="90" wrapText="1"/>
    </xf>
    <xf numFmtId="0" fontId="32" fillId="2" borderId="1" xfId="1" applyFont="1" applyFill="1" applyBorder="1" applyAlignment="1">
      <alignment vertical="center" wrapText="1"/>
    </xf>
    <xf numFmtId="0" fontId="33" fillId="2" borderId="1" xfId="1" applyFont="1" applyFill="1" applyBorder="1" applyAlignment="1">
      <alignment horizontal="center" vertical="center" textRotation="90" wrapText="1"/>
    </xf>
    <xf numFmtId="0" fontId="6" fillId="2" borderId="1" xfId="1" applyFill="1" applyBorder="1" applyAlignment="1">
      <alignment vertical="center" wrapText="1"/>
    </xf>
    <xf numFmtId="9" fontId="13" fillId="2" borderId="1" xfId="1" applyNumberFormat="1" applyFont="1" applyFill="1" applyBorder="1" applyAlignment="1">
      <alignment horizontal="center" vertical="center" wrapText="1"/>
    </xf>
    <xf numFmtId="0" fontId="35" fillId="2" borderId="1" xfId="1" applyFont="1" applyFill="1" applyBorder="1" applyAlignment="1">
      <alignment horizontal="center" vertical="center" wrapText="1"/>
    </xf>
    <xf numFmtId="164" fontId="34" fillId="2" borderId="1" xfId="1" applyNumberFormat="1" applyFont="1" applyFill="1" applyBorder="1" applyAlignment="1">
      <alignment vertical="center" wrapText="1"/>
    </xf>
    <xf numFmtId="1" fontId="7" fillId="2" borderId="1" xfId="1" applyNumberFormat="1" applyFont="1" applyFill="1" applyBorder="1" applyAlignment="1">
      <alignment vertical="center" wrapText="1"/>
    </xf>
    <xf numFmtId="2" fontId="18" fillId="2" borderId="1" xfId="1" applyNumberFormat="1" applyFont="1" applyFill="1" applyBorder="1" applyAlignment="1">
      <alignment horizontal="right" vertical="center" wrapText="1"/>
    </xf>
    <xf numFmtId="1" fontId="36" fillId="0" borderId="1" xfId="1" applyNumberFormat="1" applyFont="1" applyBorder="1" applyAlignment="1">
      <alignment horizontal="center" vertical="center" wrapText="1"/>
    </xf>
    <xf numFmtId="9" fontId="13" fillId="0" borderId="1" xfId="1" applyNumberFormat="1" applyFont="1" applyBorder="1" applyAlignment="1">
      <alignment horizontal="center" vertical="center" wrapText="1"/>
    </xf>
    <xf numFmtId="0" fontId="35" fillId="0" borderId="1" xfId="1" applyFont="1" applyBorder="1" applyAlignment="1">
      <alignment horizontal="center" vertical="center" wrapText="1"/>
    </xf>
    <xf numFmtId="164" fontId="34" fillId="0" borderId="1" xfId="1" applyNumberFormat="1" applyFont="1" applyBorder="1" applyAlignment="1">
      <alignment vertical="center" wrapText="1"/>
    </xf>
    <xf numFmtId="2" fontId="18" fillId="0" borderId="1" xfId="1" applyNumberFormat="1" applyFont="1" applyBorder="1" applyAlignment="1">
      <alignment horizontal="right" vertical="center" wrapText="1"/>
    </xf>
    <xf numFmtId="165" fontId="37" fillId="0" borderId="1" xfId="1" applyNumberFormat="1" applyFont="1" applyBorder="1" applyAlignment="1">
      <alignment horizontal="center" vertical="center" textRotation="90"/>
    </xf>
    <xf numFmtId="165" fontId="37" fillId="0" borderId="1" xfId="1" applyNumberFormat="1" applyFont="1" applyBorder="1" applyAlignment="1">
      <alignment vertical="center" textRotation="90" wrapText="1"/>
    </xf>
    <xf numFmtId="0" fontId="7" fillId="0" borderId="1" xfId="1" applyFont="1" applyBorder="1" applyAlignment="1">
      <alignment vertical="center" textRotation="90" wrapText="1"/>
    </xf>
    <xf numFmtId="0" fontId="38" fillId="0" borderId="1" xfId="1" applyFont="1" applyBorder="1" applyAlignment="1">
      <alignment vertical="center" wrapText="1"/>
    </xf>
    <xf numFmtId="1" fontId="36" fillId="2" borderId="1" xfId="1" applyNumberFormat="1" applyFont="1" applyFill="1" applyBorder="1" applyAlignment="1">
      <alignment horizontal="center" vertical="center" wrapText="1"/>
    </xf>
    <xf numFmtId="1" fontId="17" fillId="2" borderId="1" xfId="1" applyNumberFormat="1" applyFont="1" applyFill="1" applyBorder="1" applyAlignment="1">
      <alignment vertical="center" wrapText="1"/>
    </xf>
    <xf numFmtId="2" fontId="31" fillId="0" borderId="1" xfId="1" applyNumberFormat="1" applyFont="1" applyBorder="1" applyAlignment="1">
      <alignment horizontal="right" vertical="center" wrapText="1"/>
    </xf>
    <xf numFmtId="0" fontId="6" fillId="3" borderId="1" xfId="1" applyFill="1" applyBorder="1" applyAlignment="1">
      <alignment vertical="center" textRotation="90" wrapText="1"/>
    </xf>
    <xf numFmtId="0" fontId="6" fillId="0" borderId="1" xfId="1" applyBorder="1" applyAlignment="1">
      <alignment vertical="center" textRotation="90" wrapText="1"/>
    </xf>
    <xf numFmtId="0" fontId="37" fillId="0" borderId="1" xfId="1" applyFont="1" applyBorder="1" applyAlignment="1">
      <alignment vertical="center" textRotation="90" wrapText="1"/>
    </xf>
    <xf numFmtId="0" fontId="39" fillId="0" borderId="1" xfId="1" applyFont="1" applyBorder="1" applyAlignment="1">
      <alignment vertical="center" wrapText="1"/>
    </xf>
    <xf numFmtId="1" fontId="7" fillId="0" borderId="1" xfId="1" applyNumberFormat="1" applyFont="1" applyBorder="1" applyAlignment="1">
      <alignment vertical="center" wrapText="1"/>
    </xf>
    <xf numFmtId="0" fontId="31" fillId="7" borderId="1" xfId="1" applyFont="1" applyFill="1" applyBorder="1" applyAlignment="1">
      <alignment vertical="center" textRotation="90" wrapText="1"/>
    </xf>
    <xf numFmtId="0" fontId="10" fillId="7" borderId="1" xfId="1" applyFont="1" applyFill="1" applyBorder="1" applyAlignment="1">
      <alignment vertical="center" wrapText="1"/>
    </xf>
    <xf numFmtId="0" fontId="32" fillId="7" borderId="1" xfId="1" applyFont="1" applyFill="1" applyBorder="1" applyAlignment="1">
      <alignment vertical="center" wrapText="1"/>
    </xf>
    <xf numFmtId="0" fontId="40" fillId="7" borderId="1" xfId="1" applyFont="1" applyFill="1" applyBorder="1" applyAlignment="1">
      <alignment vertical="center" textRotation="90" wrapText="1"/>
    </xf>
    <xf numFmtId="0" fontId="33" fillId="7" borderId="1" xfId="1" applyFont="1" applyFill="1" applyBorder="1" applyAlignment="1">
      <alignment horizontal="center" vertical="center" textRotation="90" wrapText="1"/>
    </xf>
    <xf numFmtId="0" fontId="6" fillId="7" borderId="1" xfId="1" applyFill="1" applyBorder="1" applyAlignment="1">
      <alignment vertical="center" wrapText="1"/>
    </xf>
    <xf numFmtId="0" fontId="13" fillId="7" borderId="1" xfId="1" applyFont="1" applyFill="1" applyBorder="1" applyAlignment="1">
      <alignment vertical="center" wrapText="1"/>
    </xf>
    <xf numFmtId="1" fontId="11" fillId="7" borderId="1" xfId="1" applyNumberFormat="1" applyFont="1" applyFill="1" applyBorder="1" applyAlignment="1">
      <alignment horizontal="center" vertical="center" wrapText="1"/>
    </xf>
    <xf numFmtId="9" fontId="13" fillId="7" borderId="1" xfId="1" applyNumberFormat="1" applyFont="1" applyFill="1" applyBorder="1" applyAlignment="1">
      <alignment horizontal="right" vertical="center" wrapText="1"/>
    </xf>
    <xf numFmtId="1" fontId="7" fillId="7" borderId="1" xfId="1" applyNumberFormat="1" applyFont="1" applyFill="1" applyBorder="1" applyAlignment="1">
      <alignment horizontal="right" vertical="center" wrapText="1"/>
    </xf>
    <xf numFmtId="0" fontId="8" fillId="7" borderId="1" xfId="1" applyFont="1" applyFill="1" applyBorder="1" applyAlignment="1">
      <alignment horizontal="right" vertical="center" wrapText="1"/>
    </xf>
    <xf numFmtId="0" fontId="34" fillId="7" borderId="1" xfId="1" applyFont="1" applyFill="1" applyBorder="1" applyAlignment="1">
      <alignment vertical="center" wrapText="1"/>
    </xf>
    <xf numFmtId="1" fontId="7" fillId="7" borderId="1" xfId="1" applyNumberFormat="1" applyFont="1" applyFill="1" applyBorder="1" applyAlignment="1">
      <alignment vertical="center" wrapText="1"/>
    </xf>
    <xf numFmtId="1" fontId="7" fillId="7" borderId="7" xfId="1" applyNumberFormat="1" applyFont="1" applyFill="1" applyBorder="1" applyAlignment="1">
      <alignment vertical="center" wrapText="1"/>
    </xf>
    <xf numFmtId="0" fontId="7" fillId="7" borderId="1" xfId="1" applyFont="1" applyFill="1" applyBorder="1" applyAlignment="1">
      <alignment vertical="center" textRotation="90" wrapText="1"/>
    </xf>
    <xf numFmtId="0" fontId="14" fillId="7" borderId="1" xfId="1" applyFont="1" applyFill="1" applyBorder="1" applyAlignment="1">
      <alignment vertical="center" textRotation="90" wrapText="1"/>
    </xf>
    <xf numFmtId="0" fontId="7" fillId="7" borderId="1" xfId="1" applyFont="1" applyFill="1" applyBorder="1" applyAlignment="1">
      <alignment horizontal="right" vertical="center" wrapText="1"/>
    </xf>
    <xf numFmtId="1" fontId="7" fillId="7" borderId="8" xfId="1" applyNumberFormat="1" applyFont="1" applyFill="1" applyBorder="1" applyAlignment="1">
      <alignment vertical="center" wrapText="1"/>
    </xf>
    <xf numFmtId="16" fontId="32" fillId="7" borderId="1" xfId="1" applyNumberFormat="1" applyFont="1" applyFill="1" applyBorder="1" applyAlignment="1">
      <alignment vertical="center" wrapText="1"/>
    </xf>
    <xf numFmtId="1" fontId="7" fillId="7" borderId="9" xfId="1" applyNumberFormat="1" applyFont="1" applyFill="1" applyBorder="1" applyAlignment="1">
      <alignment vertical="center" wrapText="1"/>
    </xf>
    <xf numFmtId="0" fontId="15" fillId="0" borderId="0" xfId="0" applyFont="1" applyAlignment="1">
      <alignment textRotation="90"/>
    </xf>
    <xf numFmtId="0" fontId="2" fillId="0" borderId="0" xfId="0" applyFont="1" applyAlignment="1">
      <alignment wrapText="1"/>
    </xf>
    <xf numFmtId="1" fontId="0" fillId="0" borderId="0" xfId="0" applyNumberFormat="1"/>
    <xf numFmtId="0" fontId="9"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2" fontId="7" fillId="0" borderId="1" xfId="1" applyNumberFormat="1" applyFont="1" applyFill="1" applyBorder="1" applyAlignment="1">
      <alignment horizontal="center" vertical="center" wrapText="1"/>
    </xf>
    <xf numFmtId="0" fontId="10" fillId="0" borderId="1" xfId="1" applyFont="1" applyFill="1" applyBorder="1" applyAlignment="1">
      <alignment vertical="center" wrapText="1"/>
    </xf>
    <xf numFmtId="0" fontId="25" fillId="0" borderId="0" xfId="0" applyFont="1" applyFill="1" applyAlignment="1">
      <alignment vertical="center"/>
    </xf>
    <xf numFmtId="0" fontId="27" fillId="0" borderId="0" xfId="0" applyFont="1" applyFill="1" applyAlignment="1">
      <alignment vertical="center"/>
    </xf>
    <xf numFmtId="0" fontId="45" fillId="4" borderId="0" xfId="0" applyFont="1" applyFill="1" applyAlignment="1">
      <alignment horizontal="right" vertical="center"/>
    </xf>
    <xf numFmtId="0" fontId="46" fillId="4" borderId="0" xfId="0" applyFont="1" applyFill="1" applyAlignment="1">
      <alignment horizontal="right" vertical="center"/>
    </xf>
    <xf numFmtId="0" fontId="26" fillId="0" borderId="0" xfId="0" applyFont="1" applyFill="1" applyAlignment="1">
      <alignment vertical="center" wrapText="1"/>
    </xf>
    <xf numFmtId="0" fontId="43" fillId="4" borderId="0" xfId="0" applyFont="1" applyFill="1" applyAlignment="1">
      <alignment vertical="center"/>
    </xf>
    <xf numFmtId="0" fontId="43" fillId="0" borderId="0" xfId="0" applyFont="1" applyFill="1" applyAlignment="1">
      <alignment vertical="center"/>
    </xf>
    <xf numFmtId="0" fontId="25" fillId="0" borderId="0" xfId="0" applyFont="1" applyFill="1" applyAlignment="1">
      <alignment vertical="center" wrapText="1"/>
    </xf>
    <xf numFmtId="0" fontId="43" fillId="10" borderId="0" xfId="0" applyFont="1" applyFill="1" applyAlignment="1">
      <alignment vertical="center"/>
    </xf>
    <xf numFmtId="0" fontId="43" fillId="0" borderId="0" xfId="0" applyFont="1" applyFill="1" applyAlignment="1">
      <alignment vertical="center" wrapText="1"/>
    </xf>
    <xf numFmtId="0" fontId="42" fillId="0" borderId="0" xfId="0" applyFont="1" applyFill="1" applyAlignment="1">
      <alignment vertical="center"/>
    </xf>
    <xf numFmtId="2" fontId="17" fillId="0" borderId="1" xfId="1" applyNumberFormat="1" applyFont="1" applyFill="1" applyBorder="1" applyAlignment="1">
      <alignment horizontal="center" vertical="center" wrapText="1"/>
    </xf>
    <xf numFmtId="0" fontId="44" fillId="0" borderId="0" xfId="0" applyFont="1" applyAlignment="1">
      <alignment horizontal="center" vertical="center"/>
    </xf>
    <xf numFmtId="0" fontId="28" fillId="0" borderId="0" xfId="0" applyFont="1" applyAlignment="1">
      <alignment horizontal="center" vertical="center"/>
    </xf>
    <xf numFmtId="0" fontId="41" fillId="4" borderId="0" xfId="0" applyFont="1" applyFill="1" applyAlignment="1">
      <alignment horizontal="left" vertical="center"/>
    </xf>
    <xf numFmtId="0" fontId="41" fillId="11" borderId="0" xfId="0" applyFont="1" applyFill="1" applyAlignment="1">
      <alignment horizontal="left" vertical="center"/>
    </xf>
    <xf numFmtId="0" fontId="43" fillId="11" borderId="0" xfId="0" applyFont="1" applyFill="1" applyAlignment="1">
      <alignment horizontal="left" vertical="center" wrapText="1"/>
    </xf>
    <xf numFmtId="0" fontId="42" fillId="10" borderId="0" xfId="0" applyFont="1" applyFill="1" applyAlignment="1">
      <alignment horizontal="center" vertical="center"/>
    </xf>
    <xf numFmtId="0" fontId="43" fillId="11" borderId="10" xfId="0" applyFont="1" applyFill="1" applyBorder="1" applyAlignment="1">
      <alignment horizontal="left" vertical="center" wrapText="1"/>
    </xf>
  </cellXfs>
  <cellStyles count="2">
    <cellStyle name="Normal" xfId="0" builtinId="0"/>
    <cellStyle name="Normal 2" xfId="1" xr:uid="{16A55EC2-13C2-479A-8454-13090C1838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24667</xdr:colOff>
      <xdr:row>0</xdr:row>
      <xdr:rowOff>0</xdr:rowOff>
    </xdr:from>
    <xdr:ext cx="2063558" cy="753665"/>
    <xdr:pic>
      <xdr:nvPicPr>
        <xdr:cNvPr id="2" name="2 Imagen">
          <a:extLst>
            <a:ext uri="{FF2B5EF4-FFF2-40B4-BE49-F238E27FC236}">
              <a16:creationId xmlns:a16="http://schemas.microsoft.com/office/drawing/2014/main" id="{68685503-D600-490D-9FC3-508609E2EF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2735" r="44867" b="15042"/>
        <a:stretch>
          <a:fillRect/>
        </a:stretch>
      </xdr:blipFill>
      <xdr:spPr>
        <a:xfrm>
          <a:off x="1548667" y="0"/>
          <a:ext cx="2063558" cy="7536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66675</xdr:colOff>
      <xdr:row>0</xdr:row>
      <xdr:rowOff>95250</xdr:rowOff>
    </xdr:from>
    <xdr:to>
      <xdr:col>3</xdr:col>
      <xdr:colOff>2373600</xdr:colOff>
      <xdr:row>3</xdr:row>
      <xdr:rowOff>95250</xdr:rowOff>
    </xdr:to>
    <xdr:pic>
      <xdr:nvPicPr>
        <xdr:cNvPr id="2" name="2 Imagen">
          <a:extLst>
            <a:ext uri="{FF2B5EF4-FFF2-40B4-BE49-F238E27FC236}">
              <a16:creationId xmlns:a16="http://schemas.microsoft.com/office/drawing/2014/main" id="{B0268D7E-2232-43A8-8564-642651815A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543" r="43658" b="15042"/>
        <a:stretch>
          <a:fillRect/>
        </a:stretch>
      </xdr:blipFill>
      <xdr:spPr>
        <a:xfrm>
          <a:off x="428625" y="95250"/>
          <a:ext cx="2306925" cy="685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2A4C-2A91-409D-AA9A-BCC6BF226019}">
  <dimension ref="A1:AC33"/>
  <sheetViews>
    <sheetView tabSelected="1" topLeftCell="C1" zoomScaleNormal="100" workbookViewId="0">
      <pane ySplit="7" topLeftCell="A8" activePane="bottomLeft" state="frozen"/>
      <selection activeCell="C1" sqref="C1"/>
      <selection pane="bottomLeft" activeCell="E21" sqref="E21"/>
    </sheetView>
  </sheetViews>
  <sheetFormatPr baseColWidth="10" defaultRowHeight="15" x14ac:dyDescent="0.25"/>
  <cols>
    <col min="1" max="1" width="7.7109375" hidden="1" customWidth="1"/>
    <col min="2" max="2" width="13.28515625" style="1" hidden="1" customWidth="1"/>
    <col min="3" max="3" width="5.42578125" style="1" bestFit="1" customWidth="1"/>
    <col min="4" max="4" width="28.42578125" style="1" customWidth="1"/>
    <col min="5" max="5" width="26.42578125" style="1" bestFit="1" customWidth="1"/>
    <col min="6" max="6" width="19.140625" style="1" customWidth="1"/>
    <col min="7" max="7" width="25" customWidth="1"/>
    <col min="8" max="8" width="4.7109375" customWidth="1"/>
    <col min="9" max="9" width="5.42578125" style="2" bestFit="1" customWidth="1"/>
    <col min="10" max="10" width="12.5703125" customWidth="1"/>
    <col min="11" max="11" width="24" style="1" customWidth="1"/>
    <col min="12" max="12" width="22.7109375" customWidth="1"/>
    <col min="13" max="13" width="8.28515625" bestFit="1" customWidth="1"/>
    <col min="14" max="14" width="12.5703125" customWidth="1"/>
    <col min="15" max="18" width="4.28515625" bestFit="1" customWidth="1"/>
    <col min="19" max="19" width="6.140625" customWidth="1"/>
    <col min="20" max="20" width="5.28515625" bestFit="1" customWidth="1"/>
    <col min="21" max="21" width="5.140625" bestFit="1" customWidth="1"/>
    <col min="22" max="22" width="7.28515625" bestFit="1" customWidth="1"/>
    <col min="23" max="23" width="4.85546875" bestFit="1" customWidth="1"/>
    <col min="24" max="24" width="7" customWidth="1"/>
    <col min="25" max="25" width="5.85546875" customWidth="1"/>
    <col min="26" max="26" width="6.28515625" customWidth="1"/>
    <col min="27" max="27" width="13.42578125" customWidth="1"/>
    <col min="28" max="28" width="8.7109375" bestFit="1" customWidth="1"/>
    <col min="29" max="29" width="6.42578125" bestFit="1" customWidth="1"/>
  </cols>
  <sheetData>
    <row r="1" spans="1:29" ht="15" customHeight="1" x14ac:dyDescent="0.25">
      <c r="C1" s="162" t="s">
        <v>151</v>
      </c>
      <c r="D1" s="162"/>
      <c r="E1" s="162"/>
      <c r="J1" s="161" t="s">
        <v>150</v>
      </c>
      <c r="K1" s="161"/>
      <c r="L1" s="161"/>
      <c r="M1" s="161"/>
      <c r="N1" s="161"/>
      <c r="O1" s="161"/>
      <c r="P1" s="161"/>
      <c r="Q1" s="161"/>
      <c r="R1" s="161"/>
      <c r="S1" s="161"/>
      <c r="T1" s="161"/>
      <c r="U1" s="161"/>
      <c r="V1" s="161"/>
      <c r="W1" s="161"/>
      <c r="X1" s="161"/>
      <c r="Y1" s="161"/>
      <c r="Z1" s="161"/>
      <c r="AA1" s="161"/>
      <c r="AB1" s="161"/>
    </row>
    <row r="2" spans="1:29" ht="13.5" customHeight="1" x14ac:dyDescent="0.25">
      <c r="C2" s="162"/>
      <c r="D2" s="162"/>
      <c r="E2" s="162"/>
      <c r="F2" s="70"/>
      <c r="G2" s="70"/>
      <c r="H2" s="70"/>
      <c r="I2" s="70"/>
      <c r="J2" s="161"/>
      <c r="K2" s="161"/>
      <c r="L2" s="161"/>
      <c r="M2" s="161"/>
      <c r="N2" s="161"/>
      <c r="O2" s="161"/>
      <c r="P2" s="161"/>
      <c r="Q2" s="161"/>
      <c r="R2" s="161"/>
      <c r="S2" s="161"/>
      <c r="T2" s="161"/>
      <c r="U2" s="161"/>
      <c r="V2" s="161"/>
      <c r="W2" s="161"/>
      <c r="X2" s="161"/>
      <c r="Y2" s="161"/>
      <c r="Z2" s="161"/>
      <c r="AA2" s="161"/>
      <c r="AB2" s="161"/>
      <c r="AC2" s="71"/>
    </row>
    <row r="3" spans="1:29" ht="15" customHeight="1" x14ac:dyDescent="0.25">
      <c r="B3" s="63"/>
      <c r="C3" s="162"/>
      <c r="D3" s="162"/>
      <c r="E3" s="162"/>
      <c r="F3" s="63"/>
      <c r="G3" s="63"/>
      <c r="H3" s="63"/>
      <c r="I3" s="63"/>
      <c r="J3" s="69"/>
      <c r="K3" s="69"/>
      <c r="L3" s="69"/>
      <c r="M3" s="69"/>
      <c r="N3" s="69"/>
      <c r="O3" s="69"/>
      <c r="P3" s="69"/>
    </row>
    <row r="4" spans="1:29" ht="15" customHeight="1" x14ac:dyDescent="0.25">
      <c r="B4" s="63"/>
      <c r="C4" s="68"/>
      <c r="D4" s="150"/>
      <c r="E4" s="152" t="s">
        <v>149</v>
      </c>
      <c r="F4" s="163" t="s">
        <v>148</v>
      </c>
      <c r="G4" s="163"/>
      <c r="H4" s="149"/>
      <c r="I4" s="149"/>
      <c r="J4" s="159"/>
      <c r="K4" s="166" t="s">
        <v>398</v>
      </c>
      <c r="L4" s="166"/>
      <c r="M4" s="166"/>
      <c r="N4" s="149"/>
      <c r="O4" s="149"/>
      <c r="P4" s="149"/>
      <c r="Q4" s="149"/>
      <c r="R4" s="65"/>
      <c r="S4" s="164" t="s">
        <v>147</v>
      </c>
      <c r="T4" s="164"/>
      <c r="U4" s="164"/>
      <c r="V4" s="164"/>
      <c r="W4" s="164"/>
      <c r="X4" s="164"/>
      <c r="Y4" s="164"/>
      <c r="Z4" s="164"/>
      <c r="AA4" s="164"/>
      <c r="AB4" s="64"/>
      <c r="AC4" s="64"/>
    </row>
    <row r="5" spans="1:29" ht="22.5" customHeight="1" x14ac:dyDescent="0.25">
      <c r="B5" s="63"/>
      <c r="C5" s="67"/>
      <c r="D5" s="156"/>
      <c r="E5" s="165" t="s">
        <v>146</v>
      </c>
      <c r="F5" s="165"/>
      <c r="G5" s="165"/>
      <c r="H5" s="165"/>
      <c r="I5" s="165"/>
      <c r="J5" s="165"/>
      <c r="K5" s="165"/>
      <c r="L5" s="165"/>
      <c r="M5" s="158"/>
      <c r="N5" s="158"/>
      <c r="O5" s="158"/>
      <c r="P5" s="158"/>
      <c r="Q5" s="158"/>
      <c r="R5" s="158"/>
      <c r="S5" s="164" t="s">
        <v>145</v>
      </c>
      <c r="T5" s="164"/>
      <c r="U5" s="164"/>
      <c r="V5" s="164"/>
      <c r="W5" s="164"/>
      <c r="X5" s="164"/>
      <c r="Y5" s="164"/>
      <c r="Z5" s="164"/>
      <c r="AA5" s="164"/>
      <c r="AB5" s="64"/>
      <c r="AC5" s="64"/>
    </row>
    <row r="6" spans="1:29" ht="8.25" customHeight="1" x14ac:dyDescent="0.25">
      <c r="B6" s="63"/>
      <c r="C6" s="63"/>
      <c r="D6" s="63"/>
      <c r="E6" s="63"/>
      <c r="F6" s="63"/>
      <c r="G6" s="63"/>
      <c r="H6" s="63"/>
      <c r="I6" s="63"/>
      <c r="J6" s="63"/>
      <c r="K6" s="63"/>
      <c r="L6" s="63"/>
      <c r="M6" s="63"/>
    </row>
    <row r="7" spans="1:29" s="51" customFormat="1" ht="53.25" customHeight="1" x14ac:dyDescent="0.25">
      <c r="A7" s="62" t="s">
        <v>144</v>
      </c>
      <c r="B7" s="61" t="s">
        <v>143</v>
      </c>
      <c r="C7" s="60" t="s">
        <v>142</v>
      </c>
      <c r="D7" s="58" t="s">
        <v>141</v>
      </c>
      <c r="E7" s="55" t="s">
        <v>140</v>
      </c>
      <c r="F7" s="55" t="s">
        <v>139</v>
      </c>
      <c r="G7" s="58" t="s">
        <v>138</v>
      </c>
      <c r="H7" s="59" t="s">
        <v>137</v>
      </c>
      <c r="I7" s="59" t="s">
        <v>136</v>
      </c>
      <c r="J7" s="55" t="s">
        <v>135</v>
      </c>
      <c r="K7" s="58" t="s">
        <v>134</v>
      </c>
      <c r="L7" s="57" t="s">
        <v>133</v>
      </c>
      <c r="M7" s="56" t="s">
        <v>132</v>
      </c>
      <c r="N7" s="55" t="s">
        <v>395</v>
      </c>
      <c r="O7" s="55" t="s">
        <v>396</v>
      </c>
      <c r="P7" s="55" t="s">
        <v>392</v>
      </c>
      <c r="Q7" s="55" t="s">
        <v>391</v>
      </c>
      <c r="R7" s="55" t="s">
        <v>390</v>
      </c>
      <c r="S7" s="55" t="s">
        <v>397</v>
      </c>
      <c r="T7" s="55" t="s">
        <v>388</v>
      </c>
      <c r="U7" s="52" t="s">
        <v>131</v>
      </c>
      <c r="V7" s="52" t="s">
        <v>130</v>
      </c>
      <c r="W7" s="52" t="s">
        <v>129</v>
      </c>
      <c r="X7" s="52" t="s">
        <v>128</v>
      </c>
      <c r="Y7" s="54" t="s">
        <v>127</v>
      </c>
      <c r="Z7" s="52" t="s">
        <v>126</v>
      </c>
      <c r="AA7" s="53" t="s">
        <v>125</v>
      </c>
      <c r="AB7" s="53" t="s">
        <v>124</v>
      </c>
      <c r="AC7" s="52" t="s">
        <v>121</v>
      </c>
    </row>
    <row r="8" spans="1:29" ht="55.5" hidden="1" customHeight="1" x14ac:dyDescent="0.25">
      <c r="A8" s="42">
        <v>0</v>
      </c>
      <c r="B8" s="18"/>
      <c r="C8" s="17" t="s">
        <v>120</v>
      </c>
      <c r="D8" s="11" t="s">
        <v>119</v>
      </c>
      <c r="E8" s="11" t="s">
        <v>118</v>
      </c>
      <c r="F8" s="11" t="s">
        <v>117</v>
      </c>
      <c r="G8" s="11" t="s">
        <v>116</v>
      </c>
      <c r="H8" s="15" t="s">
        <v>108</v>
      </c>
      <c r="I8" s="14" t="s">
        <v>3</v>
      </c>
      <c r="J8" s="13" t="s">
        <v>107</v>
      </c>
      <c r="K8" s="11" t="s">
        <v>115</v>
      </c>
      <c r="L8" s="11" t="s">
        <v>114</v>
      </c>
      <c r="M8" s="50">
        <v>2.72</v>
      </c>
      <c r="N8" s="9">
        <v>1</v>
      </c>
      <c r="O8" s="49"/>
      <c r="P8" s="49"/>
      <c r="Q8" s="49"/>
      <c r="R8" s="49"/>
      <c r="S8" s="49"/>
      <c r="T8" s="49"/>
      <c r="U8" s="49"/>
      <c r="V8" s="49"/>
      <c r="W8" s="47"/>
      <c r="X8" s="47"/>
      <c r="Y8" s="48"/>
      <c r="Z8" s="47"/>
      <c r="AA8" s="7">
        <f t="shared" ref="AA8:AA25" si="0">O8+P8+Q8+R8+S8+T8+U8+V8+W8+X8+Y8+Z8</f>
        <v>0</v>
      </c>
      <c r="AB8" s="6"/>
      <c r="AC8" s="6"/>
    </row>
    <row r="9" spans="1:29" ht="53.25" hidden="1" customHeight="1" x14ac:dyDescent="0.25">
      <c r="A9" s="42">
        <v>0</v>
      </c>
      <c r="B9" s="18"/>
      <c r="C9" s="17" t="s">
        <v>113</v>
      </c>
      <c r="D9" s="11" t="s">
        <v>112</v>
      </c>
      <c r="E9" s="11" t="s">
        <v>111</v>
      </c>
      <c r="F9" s="11" t="s">
        <v>110</v>
      </c>
      <c r="G9" s="11" t="s">
        <v>109</v>
      </c>
      <c r="H9" s="15" t="s">
        <v>108</v>
      </c>
      <c r="I9" s="14" t="s">
        <v>3</v>
      </c>
      <c r="J9" s="13" t="s">
        <v>107</v>
      </c>
      <c r="K9" s="11" t="s">
        <v>106</v>
      </c>
      <c r="L9" s="11" t="s">
        <v>105</v>
      </c>
      <c r="M9" s="10">
        <v>90</v>
      </c>
      <c r="N9" s="9">
        <v>1</v>
      </c>
      <c r="O9" s="49"/>
      <c r="P9" s="49"/>
      <c r="Q9" s="49"/>
      <c r="R9" s="49"/>
      <c r="S9" s="49"/>
      <c r="T9" s="49"/>
      <c r="U9" s="49"/>
      <c r="V9" s="49"/>
      <c r="W9" s="47"/>
      <c r="X9" s="47"/>
      <c r="Y9" s="48"/>
      <c r="Z9" s="47"/>
      <c r="AA9" s="7">
        <f t="shared" si="0"/>
        <v>0</v>
      </c>
      <c r="AB9" s="6"/>
      <c r="AC9" s="6"/>
    </row>
    <row r="10" spans="1:29" ht="70.5" customHeight="1" x14ac:dyDescent="0.25">
      <c r="A10" s="46">
        <v>1</v>
      </c>
      <c r="B10" s="36" t="s">
        <v>81</v>
      </c>
      <c r="C10" s="35" t="s">
        <v>104</v>
      </c>
      <c r="D10" s="30" t="s">
        <v>81</v>
      </c>
      <c r="E10" s="34" t="s">
        <v>103</v>
      </c>
      <c r="F10" s="30" t="s">
        <v>102</v>
      </c>
      <c r="G10" s="30" t="s">
        <v>101</v>
      </c>
      <c r="H10" s="33" t="s">
        <v>4</v>
      </c>
      <c r="I10" s="32" t="s">
        <v>3</v>
      </c>
      <c r="J10" s="31" t="s">
        <v>76</v>
      </c>
      <c r="K10" s="45" t="s">
        <v>100</v>
      </c>
      <c r="L10" s="30" t="s">
        <v>88</v>
      </c>
      <c r="M10" s="29">
        <v>9216</v>
      </c>
      <c r="N10" s="28">
        <v>1</v>
      </c>
      <c r="O10" s="44">
        <f t="shared" ref="O10:Y10" si="1">O11+O12+O13+O14</f>
        <v>124</v>
      </c>
      <c r="P10" s="44">
        <f t="shared" si="1"/>
        <v>2</v>
      </c>
      <c r="Q10" s="44">
        <f t="shared" si="1"/>
        <v>95</v>
      </c>
      <c r="R10" s="44">
        <f t="shared" si="1"/>
        <v>702</v>
      </c>
      <c r="S10" s="44">
        <f t="shared" si="1"/>
        <v>1112</v>
      </c>
      <c r="T10" s="44">
        <f t="shared" si="1"/>
        <v>1304</v>
      </c>
      <c r="U10" s="26">
        <f t="shared" si="1"/>
        <v>556</v>
      </c>
      <c r="V10" s="26">
        <f t="shared" si="1"/>
        <v>953</v>
      </c>
      <c r="W10" s="26">
        <f t="shared" si="1"/>
        <v>702</v>
      </c>
      <c r="X10" s="26">
        <f t="shared" si="1"/>
        <v>618</v>
      </c>
      <c r="Y10" s="26">
        <f t="shared" si="1"/>
        <v>981</v>
      </c>
      <c r="Z10" s="26">
        <v>921</v>
      </c>
      <c r="AA10" s="25">
        <f t="shared" si="0"/>
        <v>8070</v>
      </c>
      <c r="AB10" s="24">
        <v>9216</v>
      </c>
      <c r="AC10" s="43">
        <f t="shared" ref="AC10:AC25" si="2">AA10*100/AB10</f>
        <v>87.565104166666671</v>
      </c>
    </row>
    <row r="11" spans="1:29" ht="50.45" customHeight="1" x14ac:dyDescent="0.25">
      <c r="A11" s="42"/>
      <c r="B11" s="18"/>
      <c r="C11" s="17" t="s">
        <v>9</v>
      </c>
      <c r="D11" s="40" t="s">
        <v>99</v>
      </c>
      <c r="E11" s="40" t="s">
        <v>98</v>
      </c>
      <c r="F11" s="11" t="s">
        <v>97</v>
      </c>
      <c r="G11" s="11" t="s">
        <v>96</v>
      </c>
      <c r="H11" s="15" t="s">
        <v>4</v>
      </c>
      <c r="I11" s="14" t="s">
        <v>3</v>
      </c>
      <c r="J11" s="13" t="s">
        <v>95</v>
      </c>
      <c r="K11" s="12" t="s">
        <v>83</v>
      </c>
      <c r="L11" s="11" t="s">
        <v>94</v>
      </c>
      <c r="M11" s="10">
        <v>12</v>
      </c>
      <c r="N11" s="9">
        <v>1</v>
      </c>
      <c r="O11" s="8">
        <v>0</v>
      </c>
      <c r="P11" s="8">
        <v>2</v>
      </c>
      <c r="Q11" s="8">
        <v>1</v>
      </c>
      <c r="R11" s="8">
        <v>2</v>
      </c>
      <c r="S11" s="8">
        <v>0</v>
      </c>
      <c r="T11" s="8">
        <v>0</v>
      </c>
      <c r="U11" s="8">
        <v>0</v>
      </c>
      <c r="V11" s="8">
        <v>1</v>
      </c>
      <c r="W11" s="8">
        <v>2</v>
      </c>
      <c r="X11" s="8">
        <v>0</v>
      </c>
      <c r="Y11" s="8">
        <v>1</v>
      </c>
      <c r="Z11" s="8">
        <v>1</v>
      </c>
      <c r="AA11" s="7">
        <f t="shared" si="0"/>
        <v>10</v>
      </c>
      <c r="AB11" s="6">
        <v>12</v>
      </c>
      <c r="AC11" s="38">
        <f t="shared" si="2"/>
        <v>83.333333333333329</v>
      </c>
    </row>
    <row r="12" spans="1:29" ht="81" customHeight="1" x14ac:dyDescent="0.25">
      <c r="A12" s="42"/>
      <c r="B12" s="18"/>
      <c r="C12" s="17" t="s">
        <v>9</v>
      </c>
      <c r="D12" s="41" t="s">
        <v>93</v>
      </c>
      <c r="E12" s="40" t="s">
        <v>92</v>
      </c>
      <c r="F12" s="11" t="s">
        <v>89</v>
      </c>
      <c r="G12" s="11" t="s">
        <v>91</v>
      </c>
      <c r="H12" s="15" t="s">
        <v>4</v>
      </c>
      <c r="I12" s="14" t="s">
        <v>3</v>
      </c>
      <c r="J12" s="13" t="s">
        <v>90</v>
      </c>
      <c r="K12" s="11" t="s">
        <v>89</v>
      </c>
      <c r="L12" s="11" t="s">
        <v>88</v>
      </c>
      <c r="M12" s="10">
        <v>9649</v>
      </c>
      <c r="N12" s="9">
        <v>1</v>
      </c>
      <c r="O12" s="8">
        <v>122</v>
      </c>
      <c r="P12" s="8">
        <v>0</v>
      </c>
      <c r="Q12" s="8">
        <v>92</v>
      </c>
      <c r="R12" s="8">
        <v>696</v>
      </c>
      <c r="S12" s="39">
        <v>1109</v>
      </c>
      <c r="T12" s="8">
        <v>1300</v>
      </c>
      <c r="U12" s="8">
        <v>553</v>
      </c>
      <c r="V12" s="8">
        <v>946</v>
      </c>
      <c r="W12" s="8">
        <v>698</v>
      </c>
      <c r="X12" s="8">
        <v>614</v>
      </c>
      <c r="Y12" s="8">
        <v>964</v>
      </c>
      <c r="Z12" s="8">
        <v>920</v>
      </c>
      <c r="AA12" s="7">
        <f t="shared" si="0"/>
        <v>8014</v>
      </c>
      <c r="AB12" s="6">
        <v>9649</v>
      </c>
      <c r="AC12" s="38">
        <f t="shared" si="2"/>
        <v>83.055238884858539</v>
      </c>
    </row>
    <row r="13" spans="1:29" ht="60.75" customHeight="1" x14ac:dyDescent="0.25">
      <c r="A13" s="42"/>
      <c r="B13" s="18"/>
      <c r="C13" s="17" t="s">
        <v>9</v>
      </c>
      <c r="D13" s="41" t="s">
        <v>87</v>
      </c>
      <c r="E13" s="40" t="s">
        <v>86</v>
      </c>
      <c r="F13" s="11" t="s">
        <v>83</v>
      </c>
      <c r="G13" s="11" t="s">
        <v>85</v>
      </c>
      <c r="H13" s="15" t="s">
        <v>4</v>
      </c>
      <c r="I13" s="14" t="s">
        <v>3</v>
      </c>
      <c r="J13" s="13" t="s">
        <v>84</v>
      </c>
      <c r="K13" s="11" t="s">
        <v>83</v>
      </c>
      <c r="L13" s="11" t="s">
        <v>82</v>
      </c>
      <c r="M13" s="10">
        <v>22</v>
      </c>
      <c r="N13" s="9">
        <v>1</v>
      </c>
      <c r="O13" s="8">
        <v>1</v>
      </c>
      <c r="P13" s="8">
        <v>0</v>
      </c>
      <c r="Q13" s="8">
        <v>0</v>
      </c>
      <c r="R13" s="8">
        <v>2</v>
      </c>
      <c r="S13" s="8">
        <v>1</v>
      </c>
      <c r="T13" s="8">
        <v>2</v>
      </c>
      <c r="U13" s="8">
        <v>3</v>
      </c>
      <c r="V13" s="8">
        <v>5</v>
      </c>
      <c r="W13" s="8">
        <v>2</v>
      </c>
      <c r="X13" s="8">
        <v>3</v>
      </c>
      <c r="Y13" s="8">
        <v>15</v>
      </c>
      <c r="Z13" s="8">
        <v>0</v>
      </c>
      <c r="AA13" s="7">
        <f t="shared" si="0"/>
        <v>34</v>
      </c>
      <c r="AB13" s="6">
        <v>22</v>
      </c>
      <c r="AC13" s="38">
        <f t="shared" si="2"/>
        <v>154.54545454545453</v>
      </c>
    </row>
    <row r="14" spans="1:29" ht="55.5" customHeight="1" x14ac:dyDescent="0.25">
      <c r="A14" s="42">
        <v>1</v>
      </c>
      <c r="B14" s="18" t="s">
        <v>81</v>
      </c>
      <c r="C14" s="17" t="s">
        <v>9</v>
      </c>
      <c r="D14" s="41" t="s">
        <v>80</v>
      </c>
      <c r="E14" s="40" t="s">
        <v>79</v>
      </c>
      <c r="F14" s="148" t="s">
        <v>78</v>
      </c>
      <c r="G14" s="148" t="s">
        <v>77</v>
      </c>
      <c r="H14" s="15" t="s">
        <v>4</v>
      </c>
      <c r="I14" s="14" t="s">
        <v>3</v>
      </c>
      <c r="J14" s="13" t="s">
        <v>76</v>
      </c>
      <c r="K14" s="12" t="s">
        <v>75</v>
      </c>
      <c r="L14" s="11" t="s">
        <v>74</v>
      </c>
      <c r="M14" s="10">
        <v>12</v>
      </c>
      <c r="N14" s="9">
        <v>1</v>
      </c>
      <c r="O14" s="8">
        <v>1</v>
      </c>
      <c r="P14" s="8">
        <v>0</v>
      </c>
      <c r="Q14" s="8">
        <v>2</v>
      </c>
      <c r="R14" s="8">
        <v>2</v>
      </c>
      <c r="S14" s="39">
        <v>2</v>
      </c>
      <c r="T14" s="8">
        <v>2</v>
      </c>
      <c r="U14" s="8">
        <v>0</v>
      </c>
      <c r="V14" s="8">
        <v>1</v>
      </c>
      <c r="W14" s="8">
        <v>0</v>
      </c>
      <c r="X14" s="8">
        <v>1</v>
      </c>
      <c r="Y14" s="8">
        <v>1</v>
      </c>
      <c r="Z14" s="8">
        <v>1</v>
      </c>
      <c r="AA14" s="7">
        <f t="shared" si="0"/>
        <v>13</v>
      </c>
      <c r="AB14" s="6">
        <v>12</v>
      </c>
      <c r="AC14" s="38">
        <f t="shared" si="2"/>
        <v>108.33333333333333</v>
      </c>
    </row>
    <row r="15" spans="1:29" ht="57.75" customHeight="1" x14ac:dyDescent="0.25">
      <c r="A15" s="37">
        <v>2</v>
      </c>
      <c r="B15" s="36" t="s">
        <v>10</v>
      </c>
      <c r="C15" s="35" t="s">
        <v>73</v>
      </c>
      <c r="D15" s="30" t="s">
        <v>72</v>
      </c>
      <c r="E15" s="34" t="s">
        <v>71</v>
      </c>
      <c r="F15" s="30" t="s">
        <v>70</v>
      </c>
      <c r="G15" s="30" t="s">
        <v>69</v>
      </c>
      <c r="H15" s="33" t="s">
        <v>4</v>
      </c>
      <c r="I15" s="32" t="s">
        <v>3</v>
      </c>
      <c r="J15" s="31" t="s">
        <v>9</v>
      </c>
      <c r="K15" s="30" t="s">
        <v>68</v>
      </c>
      <c r="L15" s="30" t="s">
        <v>67</v>
      </c>
      <c r="M15" s="29">
        <f>M16+M17+M18+M19+M20+M21+M22+M23+M24+M25</f>
        <v>6926</v>
      </c>
      <c r="N15" s="28">
        <v>1</v>
      </c>
      <c r="O15" s="27">
        <f>O16+O17+O18+O19+O20+O21+O22+O23+O24+O25</f>
        <v>525</v>
      </c>
      <c r="P15" s="27">
        <f>P16+P17+P18+P19+P20+P21+P22+P23+P24+P25</f>
        <v>530</v>
      </c>
      <c r="Q15" s="27">
        <f>Q16+Q17+Q18+Q19+Q20+Q21+Q22+Q23+Q24+Q25</f>
        <v>536</v>
      </c>
      <c r="R15" s="27">
        <v>549</v>
      </c>
      <c r="S15" s="27">
        <v>550</v>
      </c>
      <c r="T15" s="27">
        <v>791</v>
      </c>
      <c r="U15" s="26">
        <f t="shared" ref="U15:Z15" si="3">U16+U17+U18+U19+U20+U21+U22+U23+U24+U25</f>
        <v>524</v>
      </c>
      <c r="V15" s="26">
        <f t="shared" si="3"/>
        <v>523</v>
      </c>
      <c r="W15" s="26">
        <f t="shared" si="3"/>
        <v>536</v>
      </c>
      <c r="X15" s="26">
        <f t="shared" si="3"/>
        <v>526</v>
      </c>
      <c r="Y15" s="26">
        <f t="shared" si="3"/>
        <v>527</v>
      </c>
      <c r="Z15" s="26">
        <f t="shared" si="3"/>
        <v>869</v>
      </c>
      <c r="AA15" s="25">
        <f t="shared" si="0"/>
        <v>6986</v>
      </c>
      <c r="AB15" s="24">
        <v>6926</v>
      </c>
      <c r="AC15" s="23">
        <f t="shared" si="2"/>
        <v>100.86630089517759</v>
      </c>
    </row>
    <row r="16" spans="1:29" ht="48" customHeight="1" x14ac:dyDescent="0.25">
      <c r="A16" s="19">
        <v>2</v>
      </c>
      <c r="B16" s="18" t="s">
        <v>10</v>
      </c>
      <c r="C16" s="17" t="s">
        <v>9</v>
      </c>
      <c r="D16" s="11" t="s">
        <v>66</v>
      </c>
      <c r="E16" s="20" t="s">
        <v>65</v>
      </c>
      <c r="F16" s="11" t="s">
        <v>64</v>
      </c>
      <c r="G16" s="11" t="s">
        <v>63</v>
      </c>
      <c r="H16" s="15" t="s">
        <v>4</v>
      </c>
      <c r="I16" s="14" t="s">
        <v>3</v>
      </c>
      <c r="J16" s="13" t="s">
        <v>62</v>
      </c>
      <c r="K16" s="12" t="s">
        <v>61</v>
      </c>
      <c r="L16" s="11" t="s">
        <v>60</v>
      </c>
      <c r="M16" s="10">
        <v>12</v>
      </c>
      <c r="N16" s="9">
        <v>1</v>
      </c>
      <c r="O16" s="8">
        <v>1</v>
      </c>
      <c r="P16" s="8">
        <v>1</v>
      </c>
      <c r="Q16" s="8">
        <v>1</v>
      </c>
      <c r="R16" s="8">
        <v>1</v>
      </c>
      <c r="S16" s="8">
        <v>1</v>
      </c>
      <c r="T16" s="8">
        <v>1</v>
      </c>
      <c r="U16" s="8">
        <v>1</v>
      </c>
      <c r="V16" s="8">
        <v>1</v>
      </c>
      <c r="W16" s="8">
        <v>1</v>
      </c>
      <c r="X16" s="8">
        <v>1</v>
      </c>
      <c r="Y16" s="8">
        <v>1</v>
      </c>
      <c r="Z16" s="8">
        <v>1</v>
      </c>
      <c r="AA16" s="7">
        <f t="shared" si="0"/>
        <v>12</v>
      </c>
      <c r="AB16" s="6">
        <v>12</v>
      </c>
      <c r="AC16" s="5">
        <f t="shared" si="2"/>
        <v>100</v>
      </c>
    </row>
    <row r="17" spans="1:29" ht="45.75" customHeight="1" x14ac:dyDescent="0.25">
      <c r="A17" s="19">
        <v>2</v>
      </c>
      <c r="B17" s="18" t="s">
        <v>10</v>
      </c>
      <c r="C17" s="17" t="s">
        <v>9</v>
      </c>
      <c r="D17" s="11" t="s">
        <v>59</v>
      </c>
      <c r="E17" s="20" t="s">
        <v>58</v>
      </c>
      <c r="F17" s="11" t="s">
        <v>57</v>
      </c>
      <c r="G17" s="11" t="s">
        <v>56</v>
      </c>
      <c r="H17" s="15" t="s">
        <v>4</v>
      </c>
      <c r="I17" s="14" t="s">
        <v>3</v>
      </c>
      <c r="J17" s="13" t="s">
        <v>55</v>
      </c>
      <c r="K17" s="12" t="s">
        <v>54</v>
      </c>
      <c r="L17" s="11" t="s">
        <v>53</v>
      </c>
      <c r="M17" s="10">
        <v>27</v>
      </c>
      <c r="N17" s="9">
        <v>1</v>
      </c>
      <c r="O17" s="8">
        <v>3</v>
      </c>
      <c r="P17" s="8">
        <v>3</v>
      </c>
      <c r="Q17" s="8">
        <v>2</v>
      </c>
      <c r="R17" s="8">
        <v>3</v>
      </c>
      <c r="S17" s="8">
        <v>2</v>
      </c>
      <c r="T17" s="8">
        <v>2</v>
      </c>
      <c r="U17" s="8">
        <v>2</v>
      </c>
      <c r="V17" s="8">
        <v>2</v>
      </c>
      <c r="W17" s="8">
        <v>2</v>
      </c>
      <c r="X17" s="8">
        <v>3</v>
      </c>
      <c r="Y17" s="8">
        <v>2</v>
      </c>
      <c r="Z17" s="8">
        <v>6</v>
      </c>
      <c r="AA17" s="7">
        <f t="shared" si="0"/>
        <v>32</v>
      </c>
      <c r="AB17" s="6">
        <v>27</v>
      </c>
      <c r="AC17" s="5">
        <f t="shared" si="2"/>
        <v>118.51851851851852</v>
      </c>
    </row>
    <row r="18" spans="1:29" ht="77.25" customHeight="1" x14ac:dyDescent="0.25">
      <c r="A18" s="19">
        <v>2</v>
      </c>
      <c r="B18" s="18" t="s">
        <v>10</v>
      </c>
      <c r="C18" s="17" t="s">
        <v>9</v>
      </c>
      <c r="D18" s="11" t="s">
        <v>408</v>
      </c>
      <c r="E18" s="20" t="s">
        <v>52</v>
      </c>
      <c r="F18" s="11" t="s">
        <v>45</v>
      </c>
      <c r="G18" s="11" t="s">
        <v>51</v>
      </c>
      <c r="H18" s="15" t="s">
        <v>47</v>
      </c>
      <c r="I18" s="14" t="s">
        <v>3</v>
      </c>
      <c r="J18" s="22" t="s">
        <v>46</v>
      </c>
      <c r="K18" s="12" t="s">
        <v>45</v>
      </c>
      <c r="L18" s="11" t="s">
        <v>50</v>
      </c>
      <c r="M18" s="10">
        <v>17</v>
      </c>
      <c r="N18" s="9">
        <v>1</v>
      </c>
      <c r="O18" s="8">
        <v>0</v>
      </c>
      <c r="P18" s="8">
        <v>0</v>
      </c>
      <c r="Q18" s="8">
        <v>2</v>
      </c>
      <c r="R18" s="8">
        <v>0</v>
      </c>
      <c r="S18" s="8">
        <v>0</v>
      </c>
      <c r="T18" s="8">
        <v>10</v>
      </c>
      <c r="U18" s="144">
        <v>0</v>
      </c>
      <c r="V18" s="144">
        <v>0</v>
      </c>
      <c r="W18" s="144">
        <v>7</v>
      </c>
      <c r="X18" s="144">
        <v>0</v>
      </c>
      <c r="Y18" s="144">
        <v>0</v>
      </c>
      <c r="Z18" s="144">
        <v>3</v>
      </c>
      <c r="AA18" s="145">
        <f t="shared" si="0"/>
        <v>22</v>
      </c>
      <c r="AB18" s="146">
        <v>17</v>
      </c>
      <c r="AC18" s="160">
        <f t="shared" si="2"/>
        <v>129.41176470588235</v>
      </c>
    </row>
    <row r="19" spans="1:29" ht="69" customHeight="1" x14ac:dyDescent="0.25">
      <c r="A19" s="19">
        <v>2</v>
      </c>
      <c r="B19" s="18" t="s">
        <v>10</v>
      </c>
      <c r="C19" s="17" t="s">
        <v>9</v>
      </c>
      <c r="D19" s="11" t="s">
        <v>409</v>
      </c>
      <c r="E19" s="20" t="s">
        <v>49</v>
      </c>
      <c r="F19" s="11" t="s">
        <v>45</v>
      </c>
      <c r="G19" s="11" t="s">
        <v>48</v>
      </c>
      <c r="H19" s="15" t="s">
        <v>47</v>
      </c>
      <c r="I19" s="14" t="s">
        <v>3</v>
      </c>
      <c r="J19" s="22" t="s">
        <v>46</v>
      </c>
      <c r="K19" s="12" t="s">
        <v>45</v>
      </c>
      <c r="L19" s="11" t="s">
        <v>44</v>
      </c>
      <c r="M19" s="10">
        <v>26</v>
      </c>
      <c r="N19" s="9">
        <v>1</v>
      </c>
      <c r="O19" s="8">
        <v>0</v>
      </c>
      <c r="P19" s="8">
        <v>0</v>
      </c>
      <c r="Q19" s="8">
        <v>6</v>
      </c>
      <c r="R19" s="8">
        <v>0</v>
      </c>
      <c r="S19" s="8">
        <v>0</v>
      </c>
      <c r="T19" s="8">
        <v>8</v>
      </c>
      <c r="U19" s="144">
        <v>0</v>
      </c>
      <c r="V19" s="144">
        <v>0</v>
      </c>
      <c r="W19" s="144">
        <v>4</v>
      </c>
      <c r="X19" s="144">
        <v>0</v>
      </c>
      <c r="Y19" s="144">
        <v>0</v>
      </c>
      <c r="Z19" s="144">
        <v>5</v>
      </c>
      <c r="AA19" s="145">
        <f t="shared" si="0"/>
        <v>23</v>
      </c>
      <c r="AB19" s="146">
        <v>26</v>
      </c>
      <c r="AC19" s="147">
        <f t="shared" si="2"/>
        <v>88.461538461538467</v>
      </c>
    </row>
    <row r="20" spans="1:29" ht="56.25" customHeight="1" x14ac:dyDescent="0.25">
      <c r="A20" s="19">
        <v>2</v>
      </c>
      <c r="B20" s="18" t="s">
        <v>10</v>
      </c>
      <c r="C20" s="17" t="s">
        <v>9</v>
      </c>
      <c r="D20" s="11" t="s">
        <v>43</v>
      </c>
      <c r="E20" s="16" t="s">
        <v>42</v>
      </c>
      <c r="F20" s="11" t="s">
        <v>41</v>
      </c>
      <c r="G20" s="11" t="s">
        <v>40</v>
      </c>
      <c r="H20" s="15" t="s">
        <v>4</v>
      </c>
      <c r="I20" s="14" t="s">
        <v>3</v>
      </c>
      <c r="J20" s="21" t="s">
        <v>33</v>
      </c>
      <c r="K20" s="12" t="s">
        <v>39</v>
      </c>
      <c r="L20" s="11" t="s">
        <v>38</v>
      </c>
      <c r="M20" s="10">
        <v>3500</v>
      </c>
      <c r="N20" s="9">
        <v>1</v>
      </c>
      <c r="O20" s="8">
        <v>295</v>
      </c>
      <c r="P20" s="8">
        <v>295</v>
      </c>
      <c r="Q20" s="8">
        <v>295</v>
      </c>
      <c r="R20" s="8">
        <v>295</v>
      </c>
      <c r="S20" s="8">
        <v>295</v>
      </c>
      <c r="T20" s="8">
        <v>295</v>
      </c>
      <c r="U20" s="8">
        <v>295</v>
      </c>
      <c r="V20" s="8">
        <v>295</v>
      </c>
      <c r="W20" s="8">
        <v>295</v>
      </c>
      <c r="X20" s="8">
        <v>295</v>
      </c>
      <c r="Y20" s="8">
        <v>295</v>
      </c>
      <c r="Z20" s="8">
        <v>295</v>
      </c>
      <c r="AA20" s="7">
        <f t="shared" si="0"/>
        <v>3540</v>
      </c>
      <c r="AB20" s="6">
        <v>3500</v>
      </c>
      <c r="AC20" s="5">
        <f t="shared" si="2"/>
        <v>101.14285714285714</v>
      </c>
    </row>
    <row r="21" spans="1:29" ht="56.25" customHeight="1" x14ac:dyDescent="0.25">
      <c r="A21" s="19">
        <v>2</v>
      </c>
      <c r="B21" s="18" t="s">
        <v>10</v>
      </c>
      <c r="C21" s="17" t="s">
        <v>9</v>
      </c>
      <c r="D21" s="11" t="s">
        <v>37</v>
      </c>
      <c r="E21" s="20" t="s">
        <v>36</v>
      </c>
      <c r="F21" s="11" t="s">
        <v>35</v>
      </c>
      <c r="G21" s="11" t="s">
        <v>34</v>
      </c>
      <c r="H21" s="15" t="s">
        <v>4</v>
      </c>
      <c r="I21" s="14" t="s">
        <v>3</v>
      </c>
      <c r="J21" s="21" t="s">
        <v>33</v>
      </c>
      <c r="K21" s="12" t="s">
        <v>32</v>
      </c>
      <c r="L21" s="11" t="s">
        <v>31</v>
      </c>
      <c r="M21" s="10">
        <v>220</v>
      </c>
      <c r="N21" s="9">
        <v>1</v>
      </c>
      <c r="O21" s="8">
        <v>18</v>
      </c>
      <c r="P21" s="8">
        <v>23</v>
      </c>
      <c r="Q21" s="8">
        <v>22</v>
      </c>
      <c r="R21" s="8">
        <v>15</v>
      </c>
      <c r="S21" s="8">
        <v>17</v>
      </c>
      <c r="T21" s="8">
        <v>17</v>
      </c>
      <c r="U21" s="8">
        <v>18</v>
      </c>
      <c r="V21" s="8">
        <v>17</v>
      </c>
      <c r="W21" s="8">
        <v>19</v>
      </c>
      <c r="X21" s="8">
        <v>19</v>
      </c>
      <c r="Y21" s="8">
        <v>21</v>
      </c>
      <c r="Z21" s="8">
        <v>15</v>
      </c>
      <c r="AA21" s="7">
        <f t="shared" si="0"/>
        <v>221</v>
      </c>
      <c r="AB21" s="6">
        <v>220</v>
      </c>
      <c r="AC21" s="5">
        <f t="shared" si="2"/>
        <v>100.45454545454545</v>
      </c>
    </row>
    <row r="22" spans="1:29" ht="47.25" customHeight="1" x14ac:dyDescent="0.25">
      <c r="A22" s="19">
        <v>2</v>
      </c>
      <c r="B22" s="18" t="s">
        <v>10</v>
      </c>
      <c r="C22" s="17" t="s">
        <v>9</v>
      </c>
      <c r="D22" s="11" t="s">
        <v>30</v>
      </c>
      <c r="E22" s="16" t="s">
        <v>29</v>
      </c>
      <c r="F22" s="11" t="s">
        <v>28</v>
      </c>
      <c r="G22" s="11" t="s">
        <v>27</v>
      </c>
      <c r="H22" s="15" t="s">
        <v>4</v>
      </c>
      <c r="I22" s="14" t="s">
        <v>3</v>
      </c>
      <c r="J22" s="13" t="s">
        <v>26</v>
      </c>
      <c r="K22" s="12" t="s">
        <v>25</v>
      </c>
      <c r="L22" s="11" t="s">
        <v>24</v>
      </c>
      <c r="M22" s="10">
        <v>1820</v>
      </c>
      <c r="N22" s="9">
        <v>1</v>
      </c>
      <c r="O22" s="8">
        <v>155</v>
      </c>
      <c r="P22" s="8">
        <v>155</v>
      </c>
      <c r="Q22" s="8">
        <v>155</v>
      </c>
      <c r="R22" s="8">
        <v>155</v>
      </c>
      <c r="S22" s="8">
        <v>155</v>
      </c>
      <c r="T22" s="8">
        <v>155</v>
      </c>
      <c r="U22" s="8">
        <v>155</v>
      </c>
      <c r="V22" s="8">
        <v>155</v>
      </c>
      <c r="W22" s="8">
        <v>155</v>
      </c>
      <c r="X22" s="8">
        <v>155</v>
      </c>
      <c r="Y22" s="8">
        <v>155</v>
      </c>
      <c r="Z22" s="8">
        <v>155</v>
      </c>
      <c r="AA22" s="7">
        <f t="shared" si="0"/>
        <v>1860</v>
      </c>
      <c r="AB22" s="6">
        <v>1820</v>
      </c>
      <c r="AC22" s="5">
        <f t="shared" si="2"/>
        <v>102.1978021978022</v>
      </c>
    </row>
    <row r="23" spans="1:29" ht="72.75" customHeight="1" x14ac:dyDescent="0.25">
      <c r="A23" s="19">
        <v>2</v>
      </c>
      <c r="B23" s="18" t="s">
        <v>10</v>
      </c>
      <c r="C23" s="17" t="s">
        <v>9</v>
      </c>
      <c r="D23" s="11" t="s">
        <v>23</v>
      </c>
      <c r="E23" s="20" t="s">
        <v>22</v>
      </c>
      <c r="F23" s="11" t="s">
        <v>21</v>
      </c>
      <c r="G23" s="11" t="s">
        <v>20</v>
      </c>
      <c r="H23" s="15" t="s">
        <v>13</v>
      </c>
      <c r="I23" s="14" t="s">
        <v>3</v>
      </c>
      <c r="J23" s="13" t="s">
        <v>2</v>
      </c>
      <c r="K23" s="12" t="s">
        <v>19</v>
      </c>
      <c r="L23" s="11" t="s">
        <v>18</v>
      </c>
      <c r="M23" s="10">
        <v>353</v>
      </c>
      <c r="N23" s="9">
        <v>1</v>
      </c>
      <c r="O23" s="8">
        <v>0</v>
      </c>
      <c r="P23" s="8">
        <v>0</v>
      </c>
      <c r="Q23" s="8">
        <v>0</v>
      </c>
      <c r="R23" s="8">
        <v>0</v>
      </c>
      <c r="S23" s="8">
        <v>0</v>
      </c>
      <c r="T23" s="8">
        <v>178</v>
      </c>
      <c r="U23" s="144">
        <v>0</v>
      </c>
      <c r="V23" s="144">
        <v>0</v>
      </c>
      <c r="W23" s="144">
        <v>0</v>
      </c>
      <c r="X23" s="144">
        <v>0</v>
      </c>
      <c r="Y23" s="144">
        <v>0</v>
      </c>
      <c r="Z23" s="8">
        <v>176</v>
      </c>
      <c r="AA23" s="145">
        <f t="shared" si="0"/>
        <v>354</v>
      </c>
      <c r="AB23" s="146">
        <v>353</v>
      </c>
      <c r="AC23" s="147">
        <f t="shared" si="2"/>
        <v>100.28328611898017</v>
      </c>
    </row>
    <row r="24" spans="1:29" ht="66.75" customHeight="1" x14ac:dyDescent="0.25">
      <c r="A24" s="19">
        <v>2</v>
      </c>
      <c r="B24" s="18" t="s">
        <v>10</v>
      </c>
      <c r="C24" s="17" t="s">
        <v>9</v>
      </c>
      <c r="D24" s="11" t="s">
        <v>17</v>
      </c>
      <c r="E24" s="20" t="s">
        <v>16</v>
      </c>
      <c r="F24" s="11" t="s">
        <v>15</v>
      </c>
      <c r="G24" s="11" t="s">
        <v>14</v>
      </c>
      <c r="H24" s="15" t="s">
        <v>13</v>
      </c>
      <c r="I24" s="14" t="s">
        <v>3</v>
      </c>
      <c r="J24" s="13" t="s">
        <v>2</v>
      </c>
      <c r="K24" s="12" t="s">
        <v>12</v>
      </c>
      <c r="L24" s="11" t="s">
        <v>11</v>
      </c>
      <c r="M24" s="10">
        <v>314</v>
      </c>
      <c r="N24" s="9">
        <v>1</v>
      </c>
      <c r="O24" s="8">
        <v>0</v>
      </c>
      <c r="P24" s="8">
        <v>0</v>
      </c>
      <c r="Q24" s="8">
        <v>0</v>
      </c>
      <c r="R24" s="8">
        <v>0</v>
      </c>
      <c r="S24" s="8">
        <v>0</v>
      </c>
      <c r="T24" s="8">
        <v>161</v>
      </c>
      <c r="U24" s="144">
        <v>0</v>
      </c>
      <c r="V24" s="144">
        <v>0</v>
      </c>
      <c r="W24" s="144">
        <v>0</v>
      </c>
      <c r="X24" s="144">
        <v>0</v>
      </c>
      <c r="Y24" s="144">
        <v>0</v>
      </c>
      <c r="Z24" s="8">
        <v>160</v>
      </c>
      <c r="AA24" s="145">
        <f t="shared" si="0"/>
        <v>321</v>
      </c>
      <c r="AB24" s="146">
        <v>314</v>
      </c>
      <c r="AC24" s="147">
        <f t="shared" si="2"/>
        <v>102.22929936305732</v>
      </c>
    </row>
    <row r="25" spans="1:29" ht="68.25" customHeight="1" x14ac:dyDescent="0.25">
      <c r="A25" s="19">
        <v>2</v>
      </c>
      <c r="B25" s="18" t="s">
        <v>10</v>
      </c>
      <c r="C25" s="17" t="s">
        <v>9</v>
      </c>
      <c r="D25" s="11" t="s">
        <v>8</v>
      </c>
      <c r="E25" s="16" t="s">
        <v>7</v>
      </c>
      <c r="F25" s="11" t="s">
        <v>6</v>
      </c>
      <c r="G25" s="11" t="s">
        <v>5</v>
      </c>
      <c r="H25" s="15" t="s">
        <v>4</v>
      </c>
      <c r="I25" s="14" t="s">
        <v>3</v>
      </c>
      <c r="J25" s="13" t="s">
        <v>2</v>
      </c>
      <c r="K25" s="12" t="s">
        <v>1</v>
      </c>
      <c r="L25" s="11" t="s">
        <v>0</v>
      </c>
      <c r="M25" s="10">
        <v>637</v>
      </c>
      <c r="N25" s="9">
        <v>1</v>
      </c>
      <c r="O25" s="8">
        <v>53</v>
      </c>
      <c r="P25" s="8">
        <v>53</v>
      </c>
      <c r="Q25" s="8">
        <v>53</v>
      </c>
      <c r="R25" s="8">
        <v>53</v>
      </c>
      <c r="S25" s="8">
        <v>53</v>
      </c>
      <c r="T25" s="8">
        <v>53</v>
      </c>
      <c r="U25" s="8">
        <v>53</v>
      </c>
      <c r="V25" s="8">
        <v>53</v>
      </c>
      <c r="W25" s="8">
        <v>53</v>
      </c>
      <c r="X25" s="8">
        <v>53</v>
      </c>
      <c r="Y25" s="8">
        <v>53</v>
      </c>
      <c r="Z25" s="8">
        <v>53</v>
      </c>
      <c r="AA25" s="7">
        <f t="shared" si="0"/>
        <v>636</v>
      </c>
      <c r="AB25" s="6">
        <v>637</v>
      </c>
      <c r="AC25" s="5">
        <f t="shared" si="2"/>
        <v>99.843014128728413</v>
      </c>
    </row>
    <row r="26" spans="1:29" x14ac:dyDescent="0.25">
      <c r="D26" s="4"/>
    </row>
    <row r="27" spans="1:29" x14ac:dyDescent="0.25">
      <c r="D27" s="3"/>
    </row>
    <row r="28" spans="1:29" x14ac:dyDescent="0.25">
      <c r="D28" s="3"/>
    </row>
    <row r="29" spans="1:29" x14ac:dyDescent="0.25">
      <c r="D29" s="3"/>
    </row>
    <row r="30" spans="1:29" x14ac:dyDescent="0.25">
      <c r="D30" s="3"/>
    </row>
    <row r="31" spans="1:29" x14ac:dyDescent="0.25">
      <c r="D31" s="3"/>
    </row>
    <row r="32" spans="1:29" x14ac:dyDescent="0.25">
      <c r="D32" s="3"/>
    </row>
    <row r="33" spans="4:4" x14ac:dyDescent="0.25">
      <c r="D33" s="3"/>
    </row>
  </sheetData>
  <mergeCells count="7">
    <mergeCell ref="J1:AB2"/>
    <mergeCell ref="C1:E3"/>
    <mergeCell ref="F4:G4"/>
    <mergeCell ref="S4:AA4"/>
    <mergeCell ref="S5:AA5"/>
    <mergeCell ref="E5:L5"/>
    <mergeCell ref="K4:M4"/>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9603D-98B0-4E2F-B176-C1A57A447B3F}">
  <dimension ref="A1:AM57"/>
  <sheetViews>
    <sheetView topLeftCell="C1" zoomScaleNormal="100" workbookViewId="0">
      <pane ySplit="5" topLeftCell="A23" activePane="bottomLeft" state="frozen"/>
      <selection activeCell="C1" sqref="C1"/>
      <selection pane="bottomLeft" activeCell="D52" sqref="D52:D58"/>
    </sheetView>
  </sheetViews>
  <sheetFormatPr baseColWidth="10" defaultRowHeight="15" x14ac:dyDescent="0.25"/>
  <cols>
    <col min="1" max="1" width="6.140625" hidden="1" customWidth="1"/>
    <col min="2" max="2" width="17.28515625" style="1" hidden="1" customWidth="1"/>
    <col min="3" max="3" width="5.42578125" style="1" bestFit="1" customWidth="1"/>
    <col min="4" max="4" width="37.85546875" style="1" bestFit="1" customWidth="1"/>
    <col min="5" max="5" width="20.7109375" style="1" customWidth="1"/>
    <col min="6" max="6" width="26.42578125" style="1" bestFit="1" customWidth="1"/>
    <col min="7" max="7" width="26.5703125" customWidth="1"/>
    <col min="8" max="9" width="5.140625" style="141" bestFit="1" customWidth="1"/>
    <col min="10" max="10" width="11" bestFit="1" customWidth="1"/>
    <col min="11" max="11" width="32.140625" customWidth="1"/>
    <col min="12" max="12" width="26" customWidth="1"/>
    <col min="13" max="13" width="8.28515625" style="142" bestFit="1" customWidth="1"/>
    <col min="14" max="14" width="12.42578125" customWidth="1"/>
    <col min="15" max="20" width="5" bestFit="1" customWidth="1"/>
    <col min="21" max="21" width="5.140625" bestFit="1" customWidth="1"/>
    <col min="22" max="22" width="7.28515625" bestFit="1" customWidth="1"/>
    <col min="23" max="23" width="6" bestFit="1" customWidth="1"/>
    <col min="24" max="24" width="6.85546875" customWidth="1"/>
    <col min="25" max="25" width="9.140625" customWidth="1"/>
    <col min="26" max="26" width="7.28515625" customWidth="1"/>
    <col min="27" max="27" width="11.42578125" customWidth="1"/>
    <col min="28" max="28" width="9.42578125" bestFit="1" customWidth="1"/>
    <col min="29" max="29" width="10.85546875" hidden="1" customWidth="1"/>
    <col min="30" max="30" width="7.85546875" style="143" hidden="1" customWidth="1"/>
    <col min="31" max="31" width="12.140625" style="143" hidden="1" customWidth="1"/>
    <col min="32" max="32" width="15.140625" style="143" hidden="1" customWidth="1"/>
    <col min="33" max="33" width="7.42578125" style="143" bestFit="1" customWidth="1"/>
  </cols>
  <sheetData>
    <row r="1" spans="1:33" ht="17.25" customHeight="1" x14ac:dyDescent="0.25">
      <c r="C1" s="70" t="s">
        <v>151</v>
      </c>
      <c r="D1" s="162"/>
      <c r="E1" s="70"/>
      <c r="F1" s="70"/>
      <c r="G1" s="70"/>
      <c r="H1" s="70"/>
      <c r="I1" s="2"/>
      <c r="J1" s="161" t="s">
        <v>150</v>
      </c>
      <c r="K1" s="161"/>
      <c r="L1" s="161"/>
      <c r="M1" s="161"/>
      <c r="N1" s="161"/>
      <c r="O1" s="161"/>
      <c r="P1" s="161"/>
      <c r="Q1" s="161"/>
      <c r="R1" s="161"/>
      <c r="S1" s="161"/>
      <c r="T1" s="161"/>
      <c r="U1" s="161"/>
      <c r="V1" s="161"/>
      <c r="W1" s="161"/>
      <c r="X1" s="161"/>
      <c r="Y1" s="161"/>
      <c r="Z1" s="161"/>
      <c r="AA1" s="161"/>
      <c r="AB1" s="161"/>
      <c r="AC1" s="161"/>
      <c r="AD1" s="161"/>
      <c r="AE1" s="161"/>
      <c r="AF1" s="161"/>
      <c r="AG1" s="161"/>
    </row>
    <row r="2" spans="1:33" ht="20.25" customHeight="1" x14ac:dyDescent="0.25">
      <c r="B2" s="63"/>
      <c r="C2" s="70"/>
      <c r="D2" s="162"/>
      <c r="E2" s="70"/>
      <c r="F2" s="70"/>
      <c r="G2" s="70"/>
      <c r="H2" s="70"/>
      <c r="I2" s="70"/>
      <c r="J2" s="161"/>
      <c r="K2" s="161"/>
      <c r="L2" s="161"/>
      <c r="M2" s="161"/>
      <c r="N2" s="161"/>
      <c r="O2" s="161"/>
      <c r="P2" s="161"/>
      <c r="Q2" s="161"/>
      <c r="R2" s="161"/>
      <c r="S2" s="161"/>
      <c r="T2" s="161"/>
      <c r="U2" s="161"/>
      <c r="V2" s="161"/>
      <c r="W2" s="161"/>
      <c r="X2" s="161"/>
      <c r="Y2" s="161"/>
      <c r="Z2" s="161"/>
      <c r="AA2" s="161"/>
      <c r="AB2" s="161"/>
      <c r="AC2" s="161"/>
      <c r="AD2" s="161"/>
      <c r="AE2" s="161"/>
      <c r="AF2" s="161"/>
      <c r="AG2" s="161"/>
    </row>
    <row r="3" spans="1:33" ht="16.5" customHeight="1" x14ac:dyDescent="0.25">
      <c r="B3" s="63"/>
      <c r="C3" s="68"/>
      <c r="D3" s="162"/>
      <c r="E3" s="151" t="s">
        <v>149</v>
      </c>
      <c r="F3" s="154" t="s">
        <v>148</v>
      </c>
      <c r="G3" s="157"/>
      <c r="H3" s="155"/>
      <c r="I3" s="155"/>
      <c r="J3" s="155"/>
      <c r="K3" s="149"/>
      <c r="L3" s="166" t="s">
        <v>398</v>
      </c>
      <c r="M3" s="166"/>
      <c r="N3" s="166"/>
      <c r="O3" s="164" t="s">
        <v>147</v>
      </c>
      <c r="P3" s="164"/>
      <c r="Q3" s="164"/>
      <c r="R3" s="164"/>
      <c r="S3" s="164"/>
      <c r="T3" s="164"/>
      <c r="U3" s="164"/>
      <c r="V3" s="164"/>
      <c r="W3" s="164"/>
      <c r="X3" s="164"/>
      <c r="Y3" s="149"/>
      <c r="Z3" s="149"/>
      <c r="AA3" s="64"/>
      <c r="AB3" s="64"/>
      <c r="AC3" s="66"/>
      <c r="AD3" s="66"/>
      <c r="AE3" s="66"/>
      <c r="AF3" s="72"/>
      <c r="AG3" s="72"/>
    </row>
    <row r="4" spans="1:33" ht="24.75" customHeight="1" x14ac:dyDescent="0.25">
      <c r="B4" s="63"/>
      <c r="C4" s="67"/>
      <c r="D4" s="156"/>
      <c r="E4" s="167" t="s">
        <v>399</v>
      </c>
      <c r="F4" s="167"/>
      <c r="G4" s="167"/>
      <c r="H4" s="167"/>
      <c r="I4" s="167"/>
      <c r="J4" s="167"/>
      <c r="K4" s="167"/>
      <c r="L4" s="153"/>
      <c r="M4" s="153"/>
      <c r="N4" s="153"/>
      <c r="O4" s="164" t="s">
        <v>145</v>
      </c>
      <c r="P4" s="164"/>
      <c r="Q4" s="164"/>
      <c r="R4" s="164"/>
      <c r="S4" s="164"/>
      <c r="T4" s="164"/>
      <c r="U4" s="164"/>
      <c r="V4" s="164"/>
      <c r="W4" s="164"/>
      <c r="X4" s="164"/>
      <c r="Y4" s="153"/>
      <c r="Z4" s="153"/>
      <c r="AA4" s="64"/>
      <c r="AB4" s="66"/>
      <c r="AC4" s="66"/>
      <c r="AD4" s="66"/>
      <c r="AE4" s="66"/>
      <c r="AF4" s="72"/>
      <c r="AG4" s="72"/>
    </row>
    <row r="5" spans="1:33" s="51" customFormat="1" ht="60" customHeight="1" x14ac:dyDescent="0.25">
      <c r="A5" s="73" t="s">
        <v>144</v>
      </c>
      <c r="B5" s="74" t="s">
        <v>143</v>
      </c>
      <c r="C5" s="75" t="s">
        <v>142</v>
      </c>
      <c r="D5" s="58" t="s">
        <v>141</v>
      </c>
      <c r="E5" s="55" t="s">
        <v>140</v>
      </c>
      <c r="F5" s="58" t="s">
        <v>139</v>
      </c>
      <c r="G5" s="58" t="s">
        <v>152</v>
      </c>
      <c r="H5" s="76" t="s">
        <v>153</v>
      </c>
      <c r="I5" s="76" t="s">
        <v>154</v>
      </c>
      <c r="J5" s="55" t="s">
        <v>135</v>
      </c>
      <c r="K5" s="55" t="s">
        <v>134</v>
      </c>
      <c r="L5" s="55" t="s">
        <v>133</v>
      </c>
      <c r="M5" s="77" t="s">
        <v>132</v>
      </c>
      <c r="N5" s="55" t="s">
        <v>394</v>
      </c>
      <c r="O5" s="55" t="s">
        <v>393</v>
      </c>
      <c r="P5" s="55" t="s">
        <v>392</v>
      </c>
      <c r="Q5" s="55" t="s">
        <v>391</v>
      </c>
      <c r="R5" s="55" t="s">
        <v>390</v>
      </c>
      <c r="S5" s="55" t="s">
        <v>389</v>
      </c>
      <c r="T5" s="55" t="s">
        <v>388</v>
      </c>
      <c r="U5" s="55" t="s">
        <v>155</v>
      </c>
      <c r="V5" s="55" t="s">
        <v>130</v>
      </c>
      <c r="W5" s="55" t="s">
        <v>129</v>
      </c>
      <c r="X5" s="55" t="s">
        <v>128</v>
      </c>
      <c r="Y5" s="55" t="s">
        <v>127</v>
      </c>
      <c r="Z5" s="55" t="s">
        <v>126</v>
      </c>
      <c r="AA5" s="78" t="s">
        <v>156</v>
      </c>
      <c r="AB5" s="78" t="s">
        <v>157</v>
      </c>
      <c r="AC5" s="79" t="s">
        <v>158</v>
      </c>
      <c r="AD5" s="80" t="s">
        <v>123</v>
      </c>
      <c r="AE5" s="80" t="s">
        <v>122</v>
      </c>
      <c r="AF5" s="80" t="s">
        <v>159</v>
      </c>
      <c r="AG5" s="80" t="s">
        <v>121</v>
      </c>
    </row>
    <row r="6" spans="1:33" ht="122.25" hidden="1" customHeight="1" x14ac:dyDescent="0.25">
      <c r="A6" s="81">
        <v>0</v>
      </c>
      <c r="B6" s="82"/>
      <c r="C6" s="83" t="s">
        <v>120</v>
      </c>
      <c r="D6" s="11" t="s">
        <v>119</v>
      </c>
      <c r="E6" s="11" t="s">
        <v>160</v>
      </c>
      <c r="F6" s="84" t="s">
        <v>161</v>
      </c>
      <c r="G6" s="11" t="s">
        <v>162</v>
      </c>
      <c r="H6" s="15" t="s">
        <v>163</v>
      </c>
      <c r="I6" s="85" t="s">
        <v>3</v>
      </c>
      <c r="J6" s="86" t="s">
        <v>107</v>
      </c>
      <c r="K6" s="13" t="s">
        <v>164</v>
      </c>
      <c r="L6" s="13" t="s">
        <v>165</v>
      </c>
      <c r="M6" s="50">
        <v>35.69</v>
      </c>
      <c r="N6" s="87">
        <v>1</v>
      </c>
      <c r="O6" s="88"/>
      <c r="P6" s="89"/>
      <c r="Q6" s="89"/>
      <c r="R6" s="89"/>
      <c r="S6" s="89"/>
      <c r="T6" s="89"/>
      <c r="U6" s="89"/>
      <c r="V6" s="89"/>
      <c r="W6" s="89"/>
      <c r="X6" s="89"/>
      <c r="Y6" s="89"/>
      <c r="Z6" s="89"/>
      <c r="AA6" s="90">
        <f>O6+P6+Q6+R6+S6+T6+U6+V6+W6+X6+Y6+Z6</f>
        <v>0</v>
      </c>
      <c r="AB6" s="91">
        <v>0</v>
      </c>
      <c r="AC6" s="91">
        <f t="shared" ref="AC6:AC46" si="0">AA6*100/M6</f>
        <v>0</v>
      </c>
      <c r="AD6" s="92"/>
      <c r="AE6" s="92"/>
      <c r="AF6" s="92"/>
      <c r="AG6" s="92"/>
    </row>
    <row r="7" spans="1:33" ht="72.75" hidden="1" customHeight="1" x14ac:dyDescent="0.25">
      <c r="A7" s="81">
        <v>0</v>
      </c>
      <c r="B7" s="82"/>
      <c r="C7" s="83" t="s">
        <v>113</v>
      </c>
      <c r="D7" s="11" t="s">
        <v>112</v>
      </c>
      <c r="E7" s="11" t="s">
        <v>166</v>
      </c>
      <c r="F7" s="84" t="s">
        <v>167</v>
      </c>
      <c r="G7" s="11" t="s">
        <v>168</v>
      </c>
      <c r="H7" s="15" t="s">
        <v>163</v>
      </c>
      <c r="I7" s="85" t="s">
        <v>3</v>
      </c>
      <c r="J7" s="86" t="s">
        <v>107</v>
      </c>
      <c r="K7" s="13" t="s">
        <v>164</v>
      </c>
      <c r="L7" s="13" t="s">
        <v>169</v>
      </c>
      <c r="M7" s="10">
        <v>90</v>
      </c>
      <c r="N7" s="87">
        <v>1</v>
      </c>
      <c r="O7" s="88"/>
      <c r="P7" s="89"/>
      <c r="Q7" s="89"/>
      <c r="R7" s="89"/>
      <c r="S7" s="89"/>
      <c r="T7" s="89"/>
      <c r="U7" s="89"/>
      <c r="V7" s="89"/>
      <c r="W7" s="89"/>
      <c r="X7" s="89"/>
      <c r="Y7" s="89"/>
      <c r="Z7" s="89"/>
      <c r="AA7" s="90">
        <f t="shared" ref="AA7:AA42" si="1">O7+P7+Q7+R7+S7+T7+U7+V7+W7+X7+Y7+Z7</f>
        <v>0</v>
      </c>
      <c r="AB7" s="91">
        <v>0</v>
      </c>
      <c r="AC7" s="91">
        <f t="shared" si="0"/>
        <v>0</v>
      </c>
      <c r="AD7" s="92">
        <v>90</v>
      </c>
      <c r="AE7" s="92"/>
      <c r="AF7" s="92"/>
      <c r="AG7" s="92"/>
    </row>
    <row r="8" spans="1:33" ht="97.5" customHeight="1" x14ac:dyDescent="0.25">
      <c r="A8" s="93">
        <v>1</v>
      </c>
      <c r="B8" s="94"/>
      <c r="C8" s="95" t="s">
        <v>104</v>
      </c>
      <c r="D8" s="30" t="s">
        <v>170</v>
      </c>
      <c r="E8" s="30" t="s">
        <v>171</v>
      </c>
      <c r="F8" s="96" t="s">
        <v>172</v>
      </c>
      <c r="G8" s="30" t="s">
        <v>173</v>
      </c>
      <c r="H8" s="33" t="s">
        <v>174</v>
      </c>
      <c r="I8" s="97" t="s">
        <v>3</v>
      </c>
      <c r="J8" s="98" t="s">
        <v>175</v>
      </c>
      <c r="K8" s="31" t="s">
        <v>176</v>
      </c>
      <c r="L8" s="31" t="s">
        <v>177</v>
      </c>
      <c r="M8" s="29">
        <v>117974</v>
      </c>
      <c r="N8" s="99">
        <v>1</v>
      </c>
      <c r="O8" s="27">
        <f t="shared" ref="O8:Z8" si="2">O9+O10+O11+O12+O13+O14+O15+O16</f>
        <v>7822</v>
      </c>
      <c r="P8" s="27">
        <f t="shared" si="2"/>
        <v>7495</v>
      </c>
      <c r="Q8" s="27">
        <f t="shared" si="2"/>
        <v>9317</v>
      </c>
      <c r="R8" s="27">
        <f t="shared" si="2"/>
        <v>8027</v>
      </c>
      <c r="S8" s="27">
        <f t="shared" si="2"/>
        <v>7796</v>
      </c>
      <c r="T8" s="27">
        <f t="shared" si="2"/>
        <v>9061</v>
      </c>
      <c r="U8" s="25">
        <f t="shared" si="2"/>
        <v>9387</v>
      </c>
      <c r="V8" s="25">
        <f t="shared" si="2"/>
        <v>11752</v>
      </c>
      <c r="W8" s="25">
        <f t="shared" si="2"/>
        <v>13248</v>
      </c>
      <c r="X8" s="25">
        <f t="shared" si="2"/>
        <v>8717</v>
      </c>
      <c r="Y8" s="25">
        <f t="shared" si="2"/>
        <v>13307</v>
      </c>
      <c r="Z8" s="25">
        <f t="shared" si="2"/>
        <v>10890</v>
      </c>
      <c r="AA8" s="100">
        <f t="shared" si="1"/>
        <v>116819</v>
      </c>
      <c r="AB8" s="100">
        <v>117974</v>
      </c>
      <c r="AC8" s="101">
        <f t="shared" si="0"/>
        <v>99.020970722362549</v>
      </c>
      <c r="AD8" s="102">
        <v>101734</v>
      </c>
      <c r="AE8" s="102">
        <v>98257</v>
      </c>
      <c r="AF8" s="102"/>
      <c r="AG8" s="103">
        <f t="shared" ref="AG8:AG41" si="3">AA8*100/AB8</f>
        <v>99.020970722362549</v>
      </c>
    </row>
    <row r="9" spans="1:33" ht="51.75" customHeight="1" x14ac:dyDescent="0.25">
      <c r="A9" s="81">
        <v>1</v>
      </c>
      <c r="B9" s="82" t="s">
        <v>178</v>
      </c>
      <c r="C9" s="83" t="s">
        <v>9</v>
      </c>
      <c r="D9" s="11" t="s">
        <v>179</v>
      </c>
      <c r="E9" s="11" t="s">
        <v>180</v>
      </c>
      <c r="F9" s="84" t="s">
        <v>181</v>
      </c>
      <c r="G9" s="11" t="s">
        <v>182</v>
      </c>
      <c r="H9" s="15" t="s">
        <v>174</v>
      </c>
      <c r="I9" s="85" t="s">
        <v>3</v>
      </c>
      <c r="J9" s="86" t="s">
        <v>175</v>
      </c>
      <c r="K9" s="13" t="s">
        <v>183</v>
      </c>
      <c r="L9" s="13" t="s">
        <v>184</v>
      </c>
      <c r="M9" s="104">
        <v>3200</v>
      </c>
      <c r="N9" s="105">
        <v>1</v>
      </c>
      <c r="O9" s="6">
        <v>193</v>
      </c>
      <c r="P9" s="7">
        <v>218</v>
      </c>
      <c r="Q9" s="7">
        <v>296</v>
      </c>
      <c r="R9" s="7">
        <v>241</v>
      </c>
      <c r="S9" s="7">
        <v>285</v>
      </c>
      <c r="T9" s="7">
        <v>253</v>
      </c>
      <c r="U9" s="7">
        <v>251</v>
      </c>
      <c r="V9" s="7">
        <v>272</v>
      </c>
      <c r="W9" s="7">
        <v>238</v>
      </c>
      <c r="X9" s="7">
        <v>274</v>
      </c>
      <c r="Y9" s="7">
        <v>250</v>
      </c>
      <c r="Z9" s="7">
        <v>205</v>
      </c>
      <c r="AA9" s="106">
        <f t="shared" si="1"/>
        <v>2976</v>
      </c>
      <c r="AB9" s="106">
        <v>3200</v>
      </c>
      <c r="AC9" s="107">
        <f t="shared" si="0"/>
        <v>93</v>
      </c>
      <c r="AD9" s="92">
        <v>3500</v>
      </c>
      <c r="AE9" s="92">
        <v>3282</v>
      </c>
      <c r="AF9" s="92"/>
      <c r="AG9" s="108">
        <f t="shared" si="3"/>
        <v>93</v>
      </c>
    </row>
    <row r="10" spans="1:33" ht="63" customHeight="1" x14ac:dyDescent="0.25">
      <c r="A10" s="81">
        <v>1</v>
      </c>
      <c r="B10" s="82" t="s">
        <v>178</v>
      </c>
      <c r="C10" s="83" t="s">
        <v>9</v>
      </c>
      <c r="D10" s="11" t="s">
        <v>185</v>
      </c>
      <c r="E10" s="11" t="s">
        <v>186</v>
      </c>
      <c r="F10" s="84" t="s">
        <v>181</v>
      </c>
      <c r="G10" s="11" t="s">
        <v>187</v>
      </c>
      <c r="H10" s="15" t="s">
        <v>174</v>
      </c>
      <c r="I10" s="85" t="s">
        <v>3</v>
      </c>
      <c r="J10" s="86" t="s">
        <v>175</v>
      </c>
      <c r="K10" s="84" t="s">
        <v>181</v>
      </c>
      <c r="L10" s="13" t="s">
        <v>184</v>
      </c>
      <c r="M10" s="104">
        <v>42739</v>
      </c>
      <c r="N10" s="105">
        <v>1</v>
      </c>
      <c r="O10" s="6">
        <v>3197</v>
      </c>
      <c r="P10" s="7">
        <v>3173</v>
      </c>
      <c r="Q10" s="7">
        <v>3658</v>
      </c>
      <c r="R10" s="7">
        <v>3048</v>
      </c>
      <c r="S10" s="7">
        <v>3524</v>
      </c>
      <c r="T10" s="7">
        <v>3787</v>
      </c>
      <c r="U10" s="7">
        <v>3635</v>
      </c>
      <c r="V10" s="7">
        <v>3817</v>
      </c>
      <c r="W10" s="7">
        <v>3665</v>
      </c>
      <c r="X10" s="7">
        <v>4076</v>
      </c>
      <c r="Y10" s="7">
        <v>4248</v>
      </c>
      <c r="Z10" s="7">
        <v>3675</v>
      </c>
      <c r="AA10" s="106">
        <f t="shared" si="1"/>
        <v>43503</v>
      </c>
      <c r="AB10" s="106">
        <v>42739</v>
      </c>
      <c r="AC10" s="107">
        <f t="shared" si="0"/>
        <v>101.78759446875219</v>
      </c>
      <c r="AD10" s="92">
        <v>44181</v>
      </c>
      <c r="AE10" s="92">
        <v>38271</v>
      </c>
      <c r="AF10" s="92"/>
      <c r="AG10" s="108">
        <f t="shared" si="3"/>
        <v>101.78759446875219</v>
      </c>
    </row>
    <row r="11" spans="1:33" ht="66.75" customHeight="1" x14ac:dyDescent="0.25">
      <c r="A11" s="81">
        <v>1</v>
      </c>
      <c r="B11" s="82" t="s">
        <v>178</v>
      </c>
      <c r="C11" s="83" t="s">
        <v>9</v>
      </c>
      <c r="D11" s="11" t="s">
        <v>188</v>
      </c>
      <c r="E11" s="11" t="s">
        <v>189</v>
      </c>
      <c r="F11" s="84" t="s">
        <v>190</v>
      </c>
      <c r="G11" s="11" t="s">
        <v>191</v>
      </c>
      <c r="H11" s="15" t="s">
        <v>174</v>
      </c>
      <c r="I11" s="85" t="s">
        <v>3</v>
      </c>
      <c r="J11" s="86" t="s">
        <v>192</v>
      </c>
      <c r="K11" s="84" t="s">
        <v>190</v>
      </c>
      <c r="L11" s="13" t="s">
        <v>193</v>
      </c>
      <c r="M11" s="104">
        <v>2000</v>
      </c>
      <c r="N11" s="105">
        <v>1</v>
      </c>
      <c r="O11" s="6">
        <v>70</v>
      </c>
      <c r="P11" s="7">
        <v>221</v>
      </c>
      <c r="Q11" s="7">
        <v>195</v>
      </c>
      <c r="R11" s="7">
        <v>164</v>
      </c>
      <c r="S11" s="7">
        <v>218</v>
      </c>
      <c r="T11" s="7">
        <v>196</v>
      </c>
      <c r="U11" s="7">
        <v>140</v>
      </c>
      <c r="V11" s="7">
        <v>205</v>
      </c>
      <c r="W11" s="7">
        <v>136</v>
      </c>
      <c r="X11" s="7">
        <v>231</v>
      </c>
      <c r="Y11" s="7">
        <v>211</v>
      </c>
      <c r="Z11" s="7">
        <v>160</v>
      </c>
      <c r="AA11" s="106">
        <f t="shared" si="1"/>
        <v>2147</v>
      </c>
      <c r="AB11" s="106">
        <v>2000</v>
      </c>
      <c r="AC11" s="91">
        <f t="shared" si="0"/>
        <v>107.35</v>
      </c>
      <c r="AD11" s="92">
        <v>1690</v>
      </c>
      <c r="AE11" s="92">
        <v>1662</v>
      </c>
      <c r="AF11" s="92" t="s">
        <v>194</v>
      </c>
      <c r="AG11" s="108">
        <f t="shared" si="3"/>
        <v>107.35</v>
      </c>
    </row>
    <row r="12" spans="1:33" ht="59.25" customHeight="1" x14ac:dyDescent="0.25">
      <c r="A12" s="81">
        <v>1</v>
      </c>
      <c r="B12" s="82" t="s">
        <v>178</v>
      </c>
      <c r="C12" s="83" t="s">
        <v>9</v>
      </c>
      <c r="D12" s="11" t="s">
        <v>195</v>
      </c>
      <c r="E12" s="11" t="s">
        <v>196</v>
      </c>
      <c r="F12" s="84" t="s">
        <v>190</v>
      </c>
      <c r="G12" s="11" t="s">
        <v>197</v>
      </c>
      <c r="H12" s="15" t="s">
        <v>174</v>
      </c>
      <c r="I12" s="85" t="s">
        <v>3</v>
      </c>
      <c r="J12" s="86" t="s">
        <v>192</v>
      </c>
      <c r="K12" s="13" t="s">
        <v>198</v>
      </c>
      <c r="L12" s="13" t="s">
        <v>199</v>
      </c>
      <c r="M12" s="104">
        <v>349</v>
      </c>
      <c r="N12" s="105">
        <v>1</v>
      </c>
      <c r="O12" s="6">
        <v>20</v>
      </c>
      <c r="P12" s="7">
        <v>48</v>
      </c>
      <c r="Q12" s="7">
        <v>30</v>
      </c>
      <c r="R12" s="7">
        <v>31</v>
      </c>
      <c r="S12" s="7">
        <v>15</v>
      </c>
      <c r="T12" s="7">
        <v>20</v>
      </c>
      <c r="U12" s="7">
        <v>21</v>
      </c>
      <c r="V12" s="7">
        <v>26</v>
      </c>
      <c r="W12" s="7">
        <v>23</v>
      </c>
      <c r="X12" s="7">
        <v>11</v>
      </c>
      <c r="Y12" s="7">
        <v>21</v>
      </c>
      <c r="Z12" s="7">
        <v>22</v>
      </c>
      <c r="AA12" s="106">
        <f t="shared" si="1"/>
        <v>288</v>
      </c>
      <c r="AB12" s="106">
        <v>349</v>
      </c>
      <c r="AC12" s="107">
        <f t="shared" si="0"/>
        <v>82.52148997134671</v>
      </c>
      <c r="AD12" s="92">
        <v>349</v>
      </c>
      <c r="AE12" s="92">
        <v>323</v>
      </c>
      <c r="AF12" s="92" t="s">
        <v>200</v>
      </c>
      <c r="AG12" s="108">
        <f t="shared" si="3"/>
        <v>82.52148997134671</v>
      </c>
    </row>
    <row r="13" spans="1:33" ht="65.25" customHeight="1" x14ac:dyDescent="0.25">
      <c r="A13" s="81">
        <v>1</v>
      </c>
      <c r="B13" s="82" t="s">
        <v>178</v>
      </c>
      <c r="C13" s="83" t="s">
        <v>9</v>
      </c>
      <c r="D13" s="11" t="s">
        <v>201</v>
      </c>
      <c r="E13" s="11" t="s">
        <v>202</v>
      </c>
      <c r="F13" s="84" t="s">
        <v>401</v>
      </c>
      <c r="G13" s="11" t="s">
        <v>203</v>
      </c>
      <c r="H13" s="15" t="s">
        <v>174</v>
      </c>
      <c r="I13" s="85" t="s">
        <v>3</v>
      </c>
      <c r="J13" s="86" t="s">
        <v>204</v>
      </c>
      <c r="K13" s="13" t="s">
        <v>205</v>
      </c>
      <c r="L13" s="13" t="s">
        <v>206</v>
      </c>
      <c r="M13" s="104">
        <v>3150</v>
      </c>
      <c r="N13" s="105">
        <v>1</v>
      </c>
      <c r="O13" s="6">
        <v>218</v>
      </c>
      <c r="P13" s="7">
        <v>216</v>
      </c>
      <c r="Q13" s="7">
        <v>409</v>
      </c>
      <c r="R13" s="7">
        <v>179</v>
      </c>
      <c r="S13" s="7">
        <v>319</v>
      </c>
      <c r="T13" s="7">
        <v>254</v>
      </c>
      <c r="U13" s="7">
        <v>287</v>
      </c>
      <c r="V13" s="7">
        <v>293</v>
      </c>
      <c r="W13" s="7">
        <v>235</v>
      </c>
      <c r="X13" s="7">
        <v>430</v>
      </c>
      <c r="Y13" s="7">
        <v>252</v>
      </c>
      <c r="Z13" s="7">
        <v>217</v>
      </c>
      <c r="AA13" s="106">
        <f t="shared" si="1"/>
        <v>3309</v>
      </c>
      <c r="AB13" s="106">
        <v>3150</v>
      </c>
      <c r="AC13" s="107">
        <f t="shared" si="0"/>
        <v>105.04761904761905</v>
      </c>
      <c r="AD13" s="92">
        <v>2800</v>
      </c>
      <c r="AE13" s="92">
        <v>3033</v>
      </c>
      <c r="AF13" s="92"/>
      <c r="AG13" s="108">
        <f t="shared" si="3"/>
        <v>105.04761904761905</v>
      </c>
    </row>
    <row r="14" spans="1:33" ht="66" customHeight="1" x14ac:dyDescent="0.25">
      <c r="A14" s="81">
        <v>1</v>
      </c>
      <c r="B14" s="82" t="s">
        <v>178</v>
      </c>
      <c r="C14" s="83" t="s">
        <v>9</v>
      </c>
      <c r="D14" s="11" t="s">
        <v>207</v>
      </c>
      <c r="E14" s="11" t="s">
        <v>208</v>
      </c>
      <c r="F14" s="84" t="s">
        <v>402</v>
      </c>
      <c r="G14" s="11" t="s">
        <v>209</v>
      </c>
      <c r="H14" s="15" t="s">
        <v>174</v>
      </c>
      <c r="I14" s="85" t="s">
        <v>3</v>
      </c>
      <c r="J14" s="86" t="s">
        <v>204</v>
      </c>
      <c r="K14" s="13" t="s">
        <v>210</v>
      </c>
      <c r="L14" s="13" t="s">
        <v>211</v>
      </c>
      <c r="M14" s="104">
        <v>4054</v>
      </c>
      <c r="N14" s="105">
        <v>1</v>
      </c>
      <c r="O14" s="6">
        <v>340</v>
      </c>
      <c r="P14" s="7">
        <v>335</v>
      </c>
      <c r="Q14" s="7">
        <v>422</v>
      </c>
      <c r="R14" s="7">
        <v>296</v>
      </c>
      <c r="S14" s="7">
        <v>369</v>
      </c>
      <c r="T14" s="7">
        <v>381</v>
      </c>
      <c r="U14" s="7">
        <v>429</v>
      </c>
      <c r="V14" s="7">
        <v>378</v>
      </c>
      <c r="W14" s="7">
        <v>364</v>
      </c>
      <c r="X14" s="7">
        <v>367</v>
      </c>
      <c r="Y14" s="7">
        <v>408</v>
      </c>
      <c r="Z14" s="7">
        <v>294</v>
      </c>
      <c r="AA14" s="106">
        <f t="shared" si="1"/>
        <v>4383</v>
      </c>
      <c r="AB14" s="106">
        <v>4054</v>
      </c>
      <c r="AC14" s="107">
        <f t="shared" si="0"/>
        <v>108.11544153922053</v>
      </c>
      <c r="AD14" s="92">
        <v>3372</v>
      </c>
      <c r="AE14" s="92">
        <v>3565</v>
      </c>
      <c r="AF14" s="92"/>
      <c r="AG14" s="108">
        <f t="shared" si="3"/>
        <v>108.11544153922053</v>
      </c>
    </row>
    <row r="15" spans="1:33" ht="69" customHeight="1" x14ac:dyDescent="0.25">
      <c r="A15" s="109">
        <v>1</v>
      </c>
      <c r="B15" s="110" t="s">
        <v>178</v>
      </c>
      <c r="C15" s="111" t="s">
        <v>9</v>
      </c>
      <c r="D15" s="11" t="s">
        <v>212</v>
      </c>
      <c r="E15" s="11" t="s">
        <v>213</v>
      </c>
      <c r="F15" s="84" t="s">
        <v>403</v>
      </c>
      <c r="G15" s="11" t="s">
        <v>214</v>
      </c>
      <c r="H15" s="15" t="s">
        <v>174</v>
      </c>
      <c r="I15" s="85" t="s">
        <v>3</v>
      </c>
      <c r="J15" s="86" t="s">
        <v>204</v>
      </c>
      <c r="K15" s="112" t="s">
        <v>215</v>
      </c>
      <c r="L15" s="112" t="s">
        <v>216</v>
      </c>
      <c r="M15" s="104">
        <v>64192</v>
      </c>
      <c r="N15" s="105">
        <v>1</v>
      </c>
      <c r="O15" s="6">
        <v>3779</v>
      </c>
      <c r="P15" s="7">
        <v>3282</v>
      </c>
      <c r="Q15" s="7">
        <v>4300</v>
      </c>
      <c r="R15" s="7">
        <v>4060</v>
      </c>
      <c r="S15" s="7">
        <v>3058</v>
      </c>
      <c r="T15" s="7">
        <v>4162</v>
      </c>
      <c r="U15" s="7">
        <v>4619</v>
      </c>
      <c r="V15" s="7">
        <v>6750</v>
      </c>
      <c r="W15" s="7">
        <v>8583</v>
      </c>
      <c r="X15" s="106">
        <v>3326</v>
      </c>
      <c r="Y15" s="7">
        <v>7912</v>
      </c>
      <c r="Z15" s="106">
        <v>6310</v>
      </c>
      <c r="AA15" s="106">
        <f t="shared" si="1"/>
        <v>60141</v>
      </c>
      <c r="AB15" s="106">
        <v>64192</v>
      </c>
      <c r="AC15" s="107">
        <f t="shared" si="0"/>
        <v>93.689244765702895</v>
      </c>
      <c r="AD15" s="92">
        <v>45742</v>
      </c>
      <c r="AE15" s="92">
        <v>48024</v>
      </c>
      <c r="AF15" s="92"/>
      <c r="AG15" s="108">
        <f t="shared" si="3"/>
        <v>93.689244765702895</v>
      </c>
    </row>
    <row r="16" spans="1:33" ht="71.25" customHeight="1" x14ac:dyDescent="0.25">
      <c r="A16" s="109">
        <v>1</v>
      </c>
      <c r="B16" s="110" t="s">
        <v>178</v>
      </c>
      <c r="C16" s="111" t="s">
        <v>9</v>
      </c>
      <c r="D16" s="11" t="s">
        <v>217</v>
      </c>
      <c r="E16" s="11" t="s">
        <v>218</v>
      </c>
      <c r="F16" s="84" t="s">
        <v>404</v>
      </c>
      <c r="G16" s="11" t="s">
        <v>219</v>
      </c>
      <c r="H16" s="15" t="s">
        <v>174</v>
      </c>
      <c r="I16" s="85" t="s">
        <v>3</v>
      </c>
      <c r="J16" s="86" t="s">
        <v>220</v>
      </c>
      <c r="K16" s="112" t="s">
        <v>221</v>
      </c>
      <c r="L16" s="112" t="s">
        <v>222</v>
      </c>
      <c r="M16" s="104">
        <v>88</v>
      </c>
      <c r="N16" s="105">
        <v>1</v>
      </c>
      <c r="O16" s="6">
        <v>5</v>
      </c>
      <c r="P16" s="7">
        <v>2</v>
      </c>
      <c r="Q16" s="7">
        <v>7</v>
      </c>
      <c r="R16" s="7">
        <v>8</v>
      </c>
      <c r="S16" s="7">
        <v>8</v>
      </c>
      <c r="T16" s="7">
        <v>8</v>
      </c>
      <c r="U16" s="7">
        <v>5</v>
      </c>
      <c r="V16" s="7">
        <v>11</v>
      </c>
      <c r="W16" s="7">
        <v>4</v>
      </c>
      <c r="X16" s="7">
        <v>2</v>
      </c>
      <c r="Y16" s="7">
        <v>5</v>
      </c>
      <c r="Z16" s="7">
        <v>7</v>
      </c>
      <c r="AA16" s="106">
        <f t="shared" si="1"/>
        <v>72</v>
      </c>
      <c r="AB16" s="106">
        <v>88</v>
      </c>
      <c r="AC16" s="107">
        <f t="shared" si="0"/>
        <v>81.818181818181813</v>
      </c>
      <c r="AD16" s="92">
        <v>100</v>
      </c>
      <c r="AE16" s="92">
        <v>97</v>
      </c>
      <c r="AF16" s="92" t="s">
        <v>223</v>
      </c>
      <c r="AG16" s="108">
        <f t="shared" si="3"/>
        <v>81.818181818181813</v>
      </c>
    </row>
    <row r="17" spans="1:33" ht="67.5" customHeight="1" x14ac:dyDescent="0.25">
      <c r="A17" s="93">
        <v>2</v>
      </c>
      <c r="B17" s="94" t="s">
        <v>224</v>
      </c>
      <c r="C17" s="95" t="s">
        <v>104</v>
      </c>
      <c r="D17" s="30" t="s">
        <v>225</v>
      </c>
      <c r="E17" s="30" t="s">
        <v>226</v>
      </c>
      <c r="F17" s="96" t="s">
        <v>227</v>
      </c>
      <c r="G17" s="30" t="s">
        <v>228</v>
      </c>
      <c r="H17" s="33" t="s">
        <v>174</v>
      </c>
      <c r="I17" s="97" t="s">
        <v>3</v>
      </c>
      <c r="J17" s="98" t="s">
        <v>192</v>
      </c>
      <c r="K17" s="31" t="s">
        <v>229</v>
      </c>
      <c r="L17" s="31" t="s">
        <v>230</v>
      </c>
      <c r="M17" s="113">
        <v>60276</v>
      </c>
      <c r="N17" s="99">
        <v>1</v>
      </c>
      <c r="O17" s="27">
        <f t="shared" ref="O17:Z17" si="4">O18+O19+O20+O21+O22+O23+O24+O25+O26+O27+O28</f>
        <v>2996</v>
      </c>
      <c r="P17" s="27">
        <f t="shared" si="4"/>
        <v>6074</v>
      </c>
      <c r="Q17" s="27">
        <f t="shared" si="4"/>
        <v>5397</v>
      </c>
      <c r="R17" s="27">
        <f t="shared" si="4"/>
        <v>5110</v>
      </c>
      <c r="S17" s="27">
        <f t="shared" si="4"/>
        <v>5240</v>
      </c>
      <c r="T17" s="27">
        <f t="shared" si="4"/>
        <v>5347</v>
      </c>
      <c r="U17" s="25">
        <f t="shared" si="4"/>
        <v>5713</v>
      </c>
      <c r="V17" s="25">
        <f t="shared" si="4"/>
        <v>5823</v>
      </c>
      <c r="W17" s="25">
        <f t="shared" si="4"/>
        <v>5517</v>
      </c>
      <c r="X17" s="25">
        <f t="shared" si="4"/>
        <v>5307</v>
      </c>
      <c r="Y17" s="25">
        <f t="shared" si="4"/>
        <v>5988</v>
      </c>
      <c r="Z17" s="25">
        <f t="shared" si="4"/>
        <v>4373</v>
      </c>
      <c r="AA17" s="100">
        <f t="shared" si="1"/>
        <v>62885</v>
      </c>
      <c r="AB17" s="100">
        <v>60276</v>
      </c>
      <c r="AC17" s="101">
        <f t="shared" si="0"/>
        <v>104.32842258942199</v>
      </c>
      <c r="AD17" s="114">
        <v>59861</v>
      </c>
      <c r="AE17" s="114">
        <v>59294</v>
      </c>
      <c r="AF17" s="114"/>
      <c r="AG17" s="103">
        <f t="shared" si="3"/>
        <v>104.32842258942199</v>
      </c>
    </row>
    <row r="18" spans="1:33" ht="70.5" customHeight="1" x14ac:dyDescent="0.25">
      <c r="A18" s="81">
        <v>2</v>
      </c>
      <c r="B18" s="82" t="s">
        <v>224</v>
      </c>
      <c r="C18" s="83" t="s">
        <v>9</v>
      </c>
      <c r="D18" s="11" t="s">
        <v>231</v>
      </c>
      <c r="E18" s="11" t="s">
        <v>232</v>
      </c>
      <c r="F18" s="84" t="s">
        <v>233</v>
      </c>
      <c r="G18" s="11" t="s">
        <v>234</v>
      </c>
      <c r="H18" s="15" t="s">
        <v>174</v>
      </c>
      <c r="I18" s="85" t="s">
        <v>3</v>
      </c>
      <c r="J18" s="86" t="s">
        <v>235</v>
      </c>
      <c r="K18" s="13" t="s">
        <v>236</v>
      </c>
      <c r="L18" s="13" t="s">
        <v>237</v>
      </c>
      <c r="M18" s="104">
        <v>2530</v>
      </c>
      <c r="N18" s="105">
        <v>1</v>
      </c>
      <c r="O18" s="6">
        <v>168</v>
      </c>
      <c r="P18" s="7">
        <v>159</v>
      </c>
      <c r="Q18" s="7">
        <v>194</v>
      </c>
      <c r="R18" s="7">
        <v>165</v>
      </c>
      <c r="S18" s="7">
        <v>173</v>
      </c>
      <c r="T18" s="7">
        <v>212</v>
      </c>
      <c r="U18" s="7">
        <v>184</v>
      </c>
      <c r="V18" s="7">
        <v>215</v>
      </c>
      <c r="W18" s="7">
        <v>165</v>
      </c>
      <c r="X18" s="7">
        <v>177</v>
      </c>
      <c r="Y18" s="7">
        <v>174</v>
      </c>
      <c r="Z18" s="7">
        <v>167</v>
      </c>
      <c r="AA18" s="106">
        <f t="shared" si="1"/>
        <v>2153</v>
      </c>
      <c r="AB18" s="106">
        <v>2530</v>
      </c>
      <c r="AC18" s="107">
        <f t="shared" si="0"/>
        <v>85.098814229249015</v>
      </c>
      <c r="AD18" s="92">
        <v>2530</v>
      </c>
      <c r="AE18" s="92">
        <v>2057</v>
      </c>
      <c r="AF18" s="92"/>
      <c r="AG18" s="108">
        <f t="shared" si="3"/>
        <v>85.098814229249015</v>
      </c>
    </row>
    <row r="19" spans="1:33" ht="54" customHeight="1" x14ac:dyDescent="0.25">
      <c r="A19" s="81">
        <v>2</v>
      </c>
      <c r="B19" s="82" t="s">
        <v>224</v>
      </c>
      <c r="C19" s="83" t="s">
        <v>9</v>
      </c>
      <c r="D19" s="11" t="s">
        <v>238</v>
      </c>
      <c r="E19" s="11" t="s">
        <v>239</v>
      </c>
      <c r="F19" s="84" t="s">
        <v>240</v>
      </c>
      <c r="G19" s="11" t="s">
        <v>241</v>
      </c>
      <c r="H19" s="15" t="s">
        <v>174</v>
      </c>
      <c r="I19" s="85" t="s">
        <v>3</v>
      </c>
      <c r="J19" s="86" t="s">
        <v>242</v>
      </c>
      <c r="K19" s="13" t="s">
        <v>243</v>
      </c>
      <c r="L19" s="13" t="s">
        <v>244</v>
      </c>
      <c r="M19" s="104">
        <v>3000</v>
      </c>
      <c r="N19" s="105">
        <v>1</v>
      </c>
      <c r="O19" s="6">
        <v>156</v>
      </c>
      <c r="P19" s="7">
        <v>182</v>
      </c>
      <c r="Q19" s="7">
        <v>198</v>
      </c>
      <c r="R19" s="7">
        <v>180</v>
      </c>
      <c r="S19" s="7">
        <v>207</v>
      </c>
      <c r="T19" s="7">
        <v>210</v>
      </c>
      <c r="U19" s="7">
        <v>242</v>
      </c>
      <c r="V19" s="7">
        <v>232</v>
      </c>
      <c r="W19" s="7">
        <v>186</v>
      </c>
      <c r="X19" s="7">
        <v>213</v>
      </c>
      <c r="Y19" s="7">
        <v>204</v>
      </c>
      <c r="Z19" s="7">
        <v>188</v>
      </c>
      <c r="AA19" s="106">
        <f t="shared" si="1"/>
        <v>2398</v>
      </c>
      <c r="AB19" s="106">
        <v>3000</v>
      </c>
      <c r="AC19" s="107">
        <f t="shared" si="0"/>
        <v>79.933333333333337</v>
      </c>
      <c r="AD19" s="92">
        <v>2760</v>
      </c>
      <c r="AE19" s="92">
        <v>2278</v>
      </c>
      <c r="AF19" s="92"/>
      <c r="AG19" s="115">
        <f t="shared" si="3"/>
        <v>79.933333333333337</v>
      </c>
    </row>
    <row r="20" spans="1:33" ht="72.75" customHeight="1" x14ac:dyDescent="0.25">
      <c r="A20" s="81">
        <v>2</v>
      </c>
      <c r="B20" s="82" t="s">
        <v>224</v>
      </c>
      <c r="C20" s="83" t="s">
        <v>9</v>
      </c>
      <c r="D20" s="11" t="s">
        <v>245</v>
      </c>
      <c r="E20" s="11" t="s">
        <v>246</v>
      </c>
      <c r="F20" s="84" t="s">
        <v>405</v>
      </c>
      <c r="G20" s="11" t="s">
        <v>247</v>
      </c>
      <c r="H20" s="15" t="s">
        <v>174</v>
      </c>
      <c r="I20" s="85" t="s">
        <v>3</v>
      </c>
      <c r="J20" s="86" t="s">
        <v>248</v>
      </c>
      <c r="K20" s="13" t="s">
        <v>249</v>
      </c>
      <c r="L20" s="13" t="s">
        <v>250</v>
      </c>
      <c r="M20" s="104">
        <v>20900</v>
      </c>
      <c r="N20" s="105">
        <v>1</v>
      </c>
      <c r="O20" s="6">
        <v>185</v>
      </c>
      <c r="P20" s="7">
        <v>3425</v>
      </c>
      <c r="Q20" s="7">
        <v>1895</v>
      </c>
      <c r="R20" s="7">
        <v>1684</v>
      </c>
      <c r="S20" s="7">
        <v>1729</v>
      </c>
      <c r="T20" s="7">
        <v>1816</v>
      </c>
      <c r="U20" s="7">
        <v>2130</v>
      </c>
      <c r="V20" s="7">
        <v>1927</v>
      </c>
      <c r="W20" s="7">
        <v>1649</v>
      </c>
      <c r="X20" s="7">
        <v>1776</v>
      </c>
      <c r="Y20" s="7">
        <v>2475</v>
      </c>
      <c r="Z20" s="7">
        <v>1417</v>
      </c>
      <c r="AA20" s="106">
        <f t="shared" si="1"/>
        <v>22108</v>
      </c>
      <c r="AB20" s="106">
        <v>20900</v>
      </c>
      <c r="AC20" s="107">
        <f t="shared" si="0"/>
        <v>105.77990430622009</v>
      </c>
      <c r="AD20" s="92">
        <v>25900</v>
      </c>
      <c r="AE20" s="92">
        <v>20782</v>
      </c>
      <c r="AF20" s="92"/>
      <c r="AG20" s="108">
        <f t="shared" si="3"/>
        <v>105.77990430622009</v>
      </c>
    </row>
    <row r="21" spans="1:33" ht="67.5" customHeight="1" x14ac:dyDescent="0.25">
      <c r="A21" s="81">
        <v>2</v>
      </c>
      <c r="B21" s="82" t="s">
        <v>224</v>
      </c>
      <c r="C21" s="83" t="s">
        <v>9</v>
      </c>
      <c r="D21" s="11" t="s">
        <v>251</v>
      </c>
      <c r="E21" s="11" t="s">
        <v>252</v>
      </c>
      <c r="F21" s="84" t="s">
        <v>406</v>
      </c>
      <c r="G21" s="11" t="s">
        <v>253</v>
      </c>
      <c r="H21" s="15" t="s">
        <v>174</v>
      </c>
      <c r="I21" s="85" t="s">
        <v>3</v>
      </c>
      <c r="J21" s="86" t="s">
        <v>254</v>
      </c>
      <c r="K21" s="13" t="s">
        <v>255</v>
      </c>
      <c r="L21" s="13" t="s">
        <v>256</v>
      </c>
      <c r="M21" s="104">
        <v>9500</v>
      </c>
      <c r="N21" s="105">
        <v>1</v>
      </c>
      <c r="O21" s="6">
        <v>781</v>
      </c>
      <c r="P21" s="7">
        <v>803</v>
      </c>
      <c r="Q21" s="7">
        <v>945</v>
      </c>
      <c r="R21" s="7">
        <v>844</v>
      </c>
      <c r="S21" s="7">
        <v>887</v>
      </c>
      <c r="T21" s="7">
        <v>928</v>
      </c>
      <c r="U21" s="7">
        <v>907</v>
      </c>
      <c r="V21" s="7">
        <v>942</v>
      </c>
      <c r="W21" s="7">
        <v>915</v>
      </c>
      <c r="X21" s="7">
        <v>958</v>
      </c>
      <c r="Y21" s="7">
        <v>836</v>
      </c>
      <c r="Z21" s="7">
        <v>927</v>
      </c>
      <c r="AA21" s="106">
        <f t="shared" si="1"/>
        <v>10673</v>
      </c>
      <c r="AB21" s="106">
        <v>9500</v>
      </c>
      <c r="AC21" s="107">
        <f t="shared" si="0"/>
        <v>112.34736842105264</v>
      </c>
      <c r="AD21" s="92">
        <v>9500</v>
      </c>
      <c r="AE21" s="92">
        <v>9850</v>
      </c>
      <c r="AF21" s="92"/>
      <c r="AG21" s="108">
        <f t="shared" si="3"/>
        <v>112.34736842105264</v>
      </c>
    </row>
    <row r="22" spans="1:33" ht="63" customHeight="1" x14ac:dyDescent="0.25">
      <c r="A22" s="81">
        <v>2</v>
      </c>
      <c r="B22" s="82" t="s">
        <v>224</v>
      </c>
      <c r="C22" s="83" t="s">
        <v>9</v>
      </c>
      <c r="D22" s="11" t="s">
        <v>257</v>
      </c>
      <c r="E22" s="11" t="s">
        <v>258</v>
      </c>
      <c r="F22" s="84" t="s">
        <v>407</v>
      </c>
      <c r="G22" s="11" t="s">
        <v>259</v>
      </c>
      <c r="H22" s="15" t="s">
        <v>174</v>
      </c>
      <c r="I22" s="85" t="s">
        <v>3</v>
      </c>
      <c r="J22" s="86" t="s">
        <v>192</v>
      </c>
      <c r="K22" s="13" t="s">
        <v>260</v>
      </c>
      <c r="L22" s="13" t="s">
        <v>261</v>
      </c>
      <c r="M22" s="104">
        <v>148</v>
      </c>
      <c r="N22" s="105">
        <v>1</v>
      </c>
      <c r="O22" s="6">
        <v>7</v>
      </c>
      <c r="P22" s="7">
        <v>29</v>
      </c>
      <c r="Q22" s="7">
        <v>6</v>
      </c>
      <c r="R22" s="7">
        <v>14</v>
      </c>
      <c r="S22" s="7">
        <v>11</v>
      </c>
      <c r="T22" s="7">
        <v>11</v>
      </c>
      <c r="U22" s="7">
        <v>8</v>
      </c>
      <c r="V22" s="7">
        <v>11</v>
      </c>
      <c r="W22" s="7">
        <v>5</v>
      </c>
      <c r="X22" s="7">
        <v>14</v>
      </c>
      <c r="Y22" s="7">
        <v>17</v>
      </c>
      <c r="Z22" s="7">
        <v>5</v>
      </c>
      <c r="AA22" s="106">
        <f t="shared" si="1"/>
        <v>138</v>
      </c>
      <c r="AB22" s="106">
        <v>148</v>
      </c>
      <c r="AC22" s="107">
        <f t="shared" si="0"/>
        <v>93.243243243243242</v>
      </c>
      <c r="AD22" s="92">
        <v>101</v>
      </c>
      <c r="AE22" s="92">
        <v>95</v>
      </c>
      <c r="AF22" s="92"/>
      <c r="AG22" s="108">
        <f t="shared" si="3"/>
        <v>93.243243243243242</v>
      </c>
    </row>
    <row r="23" spans="1:33" ht="61.5" customHeight="1" x14ac:dyDescent="0.25">
      <c r="A23" s="81">
        <v>2</v>
      </c>
      <c r="B23" s="82" t="s">
        <v>224</v>
      </c>
      <c r="C23" s="83" t="s">
        <v>9</v>
      </c>
      <c r="D23" s="11" t="s">
        <v>262</v>
      </c>
      <c r="E23" s="11" t="s">
        <v>263</v>
      </c>
      <c r="F23" s="84" t="s">
        <v>264</v>
      </c>
      <c r="G23" s="11" t="s">
        <v>265</v>
      </c>
      <c r="H23" s="15" t="s">
        <v>174</v>
      </c>
      <c r="I23" s="85" t="s">
        <v>3</v>
      </c>
      <c r="J23" s="86" t="s">
        <v>220</v>
      </c>
      <c r="K23" s="13" t="s">
        <v>266</v>
      </c>
      <c r="L23" s="13" t="s">
        <v>267</v>
      </c>
      <c r="M23" s="104">
        <v>2500</v>
      </c>
      <c r="N23" s="105">
        <v>1</v>
      </c>
      <c r="O23" s="6">
        <v>279</v>
      </c>
      <c r="P23" s="7">
        <v>182</v>
      </c>
      <c r="Q23" s="7">
        <v>253</v>
      </c>
      <c r="R23" s="7">
        <v>183</v>
      </c>
      <c r="S23" s="7">
        <v>234</v>
      </c>
      <c r="T23" s="7">
        <v>209</v>
      </c>
      <c r="U23" s="7">
        <v>249</v>
      </c>
      <c r="V23" s="7">
        <v>203</v>
      </c>
      <c r="W23" s="7">
        <v>202</v>
      </c>
      <c r="X23" s="7">
        <v>237</v>
      </c>
      <c r="Y23" s="7">
        <v>220</v>
      </c>
      <c r="Z23" s="7">
        <v>232</v>
      </c>
      <c r="AA23" s="106">
        <f t="shared" si="1"/>
        <v>2683</v>
      </c>
      <c r="AB23" s="106">
        <v>2500</v>
      </c>
      <c r="AC23" s="107">
        <f t="shared" si="0"/>
        <v>107.32</v>
      </c>
      <c r="AD23" s="92">
        <v>2500</v>
      </c>
      <c r="AE23" s="92">
        <v>2679</v>
      </c>
      <c r="AF23" s="92"/>
      <c r="AG23" s="108">
        <f t="shared" si="3"/>
        <v>107.32</v>
      </c>
    </row>
    <row r="24" spans="1:33" ht="56.25" x14ac:dyDescent="0.25">
      <c r="A24" s="81">
        <v>2</v>
      </c>
      <c r="B24" s="82" t="s">
        <v>224</v>
      </c>
      <c r="C24" s="83" t="s">
        <v>9</v>
      </c>
      <c r="D24" s="11" t="s">
        <v>268</v>
      </c>
      <c r="E24" s="11" t="s">
        <v>269</v>
      </c>
      <c r="F24" s="84" t="s">
        <v>270</v>
      </c>
      <c r="G24" s="11" t="s">
        <v>271</v>
      </c>
      <c r="H24" s="15" t="s">
        <v>174</v>
      </c>
      <c r="I24" s="85" t="s">
        <v>3</v>
      </c>
      <c r="J24" s="86" t="s">
        <v>192</v>
      </c>
      <c r="K24" s="13" t="s">
        <v>272</v>
      </c>
      <c r="L24" s="13" t="s">
        <v>273</v>
      </c>
      <c r="M24" s="104">
        <v>7994</v>
      </c>
      <c r="N24" s="105">
        <v>1</v>
      </c>
      <c r="O24" s="6">
        <v>451</v>
      </c>
      <c r="P24" s="7">
        <v>475</v>
      </c>
      <c r="Q24" s="7">
        <v>770</v>
      </c>
      <c r="R24" s="7">
        <v>657</v>
      </c>
      <c r="S24" s="7">
        <v>603</v>
      </c>
      <c r="T24" s="7">
        <v>878</v>
      </c>
      <c r="U24" s="7">
        <v>764</v>
      </c>
      <c r="V24" s="7">
        <v>928</v>
      </c>
      <c r="W24" s="7">
        <v>807</v>
      </c>
      <c r="X24" s="7">
        <v>798</v>
      </c>
      <c r="Y24" s="7">
        <v>827</v>
      </c>
      <c r="Z24" s="7">
        <v>563</v>
      </c>
      <c r="AA24" s="106">
        <f t="shared" si="1"/>
        <v>8521</v>
      </c>
      <c r="AB24" s="106">
        <v>7994</v>
      </c>
      <c r="AC24" s="107">
        <f t="shared" si="0"/>
        <v>106.59244433324994</v>
      </c>
      <c r="AD24" s="92">
        <v>5500</v>
      </c>
      <c r="AE24" s="92">
        <v>6807</v>
      </c>
      <c r="AF24" s="92"/>
      <c r="AG24" s="108">
        <f t="shared" si="3"/>
        <v>106.59244433324994</v>
      </c>
    </row>
    <row r="25" spans="1:33" ht="63.95" customHeight="1" x14ac:dyDescent="0.25">
      <c r="A25" s="81">
        <v>2</v>
      </c>
      <c r="B25" s="82" t="s">
        <v>224</v>
      </c>
      <c r="C25" s="83" t="s">
        <v>9</v>
      </c>
      <c r="D25" s="11" t="s">
        <v>274</v>
      </c>
      <c r="E25" s="11" t="s">
        <v>275</v>
      </c>
      <c r="F25" s="84" t="s">
        <v>276</v>
      </c>
      <c r="G25" s="11" t="s">
        <v>277</v>
      </c>
      <c r="H25" s="15" t="s">
        <v>174</v>
      </c>
      <c r="I25" s="85" t="s">
        <v>3</v>
      </c>
      <c r="J25" s="86" t="s">
        <v>220</v>
      </c>
      <c r="K25" s="13" t="s">
        <v>278</v>
      </c>
      <c r="L25" s="13" t="s">
        <v>279</v>
      </c>
      <c r="M25" s="104">
        <v>11275</v>
      </c>
      <c r="N25" s="105">
        <v>1</v>
      </c>
      <c r="O25" s="6">
        <v>881</v>
      </c>
      <c r="P25" s="7">
        <v>714</v>
      </c>
      <c r="Q25" s="7">
        <v>1072</v>
      </c>
      <c r="R25" s="7">
        <v>1249</v>
      </c>
      <c r="S25" s="7">
        <v>1235</v>
      </c>
      <c r="T25" s="7">
        <v>945</v>
      </c>
      <c r="U25" s="7">
        <v>1080</v>
      </c>
      <c r="V25" s="7">
        <v>1229</v>
      </c>
      <c r="W25" s="7">
        <v>1494</v>
      </c>
      <c r="X25" s="7">
        <v>1029</v>
      </c>
      <c r="Y25" s="7">
        <v>1087</v>
      </c>
      <c r="Z25" s="7">
        <v>767</v>
      </c>
      <c r="AA25" s="106">
        <f t="shared" si="1"/>
        <v>12782</v>
      </c>
      <c r="AB25" s="106">
        <v>11275</v>
      </c>
      <c r="AC25" s="107">
        <f t="shared" si="0"/>
        <v>113.36585365853658</v>
      </c>
      <c r="AD25" s="92">
        <v>10014</v>
      </c>
      <c r="AE25" s="92">
        <v>11286</v>
      </c>
      <c r="AF25" s="92"/>
      <c r="AG25" s="108">
        <f t="shared" si="3"/>
        <v>113.36585365853658</v>
      </c>
    </row>
    <row r="26" spans="1:33" ht="60.95" customHeight="1" x14ac:dyDescent="0.25">
      <c r="A26" s="109">
        <v>2</v>
      </c>
      <c r="B26" s="110" t="s">
        <v>224</v>
      </c>
      <c r="C26" s="111" t="s">
        <v>9</v>
      </c>
      <c r="D26" s="11" t="s">
        <v>280</v>
      </c>
      <c r="E26" s="11" t="s">
        <v>281</v>
      </c>
      <c r="F26" s="84" t="s">
        <v>282</v>
      </c>
      <c r="G26" s="11" t="s">
        <v>283</v>
      </c>
      <c r="H26" s="15" t="s">
        <v>174</v>
      </c>
      <c r="I26" s="85" t="s">
        <v>3</v>
      </c>
      <c r="J26" s="86" t="s">
        <v>192</v>
      </c>
      <c r="K26" s="13" t="s">
        <v>284</v>
      </c>
      <c r="L26" s="13" t="s">
        <v>285</v>
      </c>
      <c r="M26" s="104">
        <v>143</v>
      </c>
      <c r="N26" s="105">
        <v>1</v>
      </c>
      <c r="O26" s="6">
        <v>10</v>
      </c>
      <c r="P26" s="7">
        <v>14</v>
      </c>
      <c r="Q26" s="7">
        <v>8</v>
      </c>
      <c r="R26" s="7">
        <v>4</v>
      </c>
      <c r="S26" s="7">
        <v>16</v>
      </c>
      <c r="T26" s="7">
        <v>14</v>
      </c>
      <c r="U26" s="7">
        <v>22</v>
      </c>
      <c r="V26" s="7">
        <v>20</v>
      </c>
      <c r="W26" s="7">
        <v>12</v>
      </c>
      <c r="X26" s="7">
        <v>13</v>
      </c>
      <c r="Y26" s="7">
        <v>14</v>
      </c>
      <c r="Z26" s="7">
        <v>13</v>
      </c>
      <c r="AA26" s="106">
        <f t="shared" si="1"/>
        <v>160</v>
      </c>
      <c r="AB26" s="106">
        <v>143</v>
      </c>
      <c r="AC26" s="107">
        <f t="shared" si="0"/>
        <v>111.88811188811189</v>
      </c>
      <c r="AD26" s="92">
        <v>110</v>
      </c>
      <c r="AE26" s="92">
        <v>143</v>
      </c>
      <c r="AF26" s="92"/>
      <c r="AG26" s="108">
        <f t="shared" si="3"/>
        <v>111.88811188811189</v>
      </c>
    </row>
    <row r="27" spans="1:33" ht="72.75" customHeight="1" x14ac:dyDescent="0.25">
      <c r="A27" s="109">
        <v>2</v>
      </c>
      <c r="B27" s="110" t="s">
        <v>224</v>
      </c>
      <c r="C27" s="111" t="s">
        <v>9</v>
      </c>
      <c r="D27" s="11" t="s">
        <v>286</v>
      </c>
      <c r="E27" s="11" t="s">
        <v>287</v>
      </c>
      <c r="F27" s="84" t="s">
        <v>288</v>
      </c>
      <c r="G27" s="11" t="s">
        <v>289</v>
      </c>
      <c r="H27" s="15" t="s">
        <v>174</v>
      </c>
      <c r="I27" s="85" t="s">
        <v>3</v>
      </c>
      <c r="J27" s="86" t="s">
        <v>192</v>
      </c>
      <c r="K27" s="13" t="s">
        <v>290</v>
      </c>
      <c r="L27" s="13" t="s">
        <v>291</v>
      </c>
      <c r="M27" s="104">
        <v>1045</v>
      </c>
      <c r="N27" s="105">
        <v>1</v>
      </c>
      <c r="O27" s="6">
        <v>77</v>
      </c>
      <c r="P27" s="7">
        <v>89</v>
      </c>
      <c r="Q27" s="7">
        <v>53</v>
      </c>
      <c r="R27" s="7">
        <v>127</v>
      </c>
      <c r="S27" s="7">
        <v>141</v>
      </c>
      <c r="T27" s="7">
        <v>119</v>
      </c>
      <c r="U27" s="7">
        <v>125</v>
      </c>
      <c r="V27" s="7">
        <v>105</v>
      </c>
      <c r="W27" s="7">
        <v>77</v>
      </c>
      <c r="X27" s="7">
        <v>89</v>
      </c>
      <c r="Y27" s="7">
        <v>126</v>
      </c>
      <c r="Z27" s="7">
        <v>86</v>
      </c>
      <c r="AA27" s="106">
        <f>O27+P27+Q27+R27+S27+T27+U27+V27+W27+X27+Y27+Z27</f>
        <v>1214</v>
      </c>
      <c r="AB27" s="106">
        <v>1045</v>
      </c>
      <c r="AC27" s="107">
        <f t="shared" si="0"/>
        <v>116.17224880382776</v>
      </c>
      <c r="AD27" s="92">
        <v>721</v>
      </c>
      <c r="AE27" s="92">
        <v>772</v>
      </c>
      <c r="AF27" s="92"/>
      <c r="AG27" s="108">
        <f t="shared" si="3"/>
        <v>116.17224880382776</v>
      </c>
    </row>
    <row r="28" spans="1:33" ht="68.25" customHeight="1" x14ac:dyDescent="0.25">
      <c r="A28" s="109"/>
      <c r="B28" s="110"/>
      <c r="C28" s="111" t="s">
        <v>9</v>
      </c>
      <c r="D28" s="11" t="s">
        <v>292</v>
      </c>
      <c r="E28" s="12" t="s">
        <v>293</v>
      </c>
      <c r="F28" s="84" t="s">
        <v>288</v>
      </c>
      <c r="G28" s="11" t="s">
        <v>294</v>
      </c>
      <c r="H28" s="15" t="s">
        <v>174</v>
      </c>
      <c r="I28" s="85" t="s">
        <v>3</v>
      </c>
      <c r="J28" s="86" t="s">
        <v>192</v>
      </c>
      <c r="K28" s="13" t="s">
        <v>288</v>
      </c>
      <c r="L28" s="13" t="s">
        <v>295</v>
      </c>
      <c r="M28" s="104">
        <v>60</v>
      </c>
      <c r="N28" s="105">
        <v>1</v>
      </c>
      <c r="O28" s="6">
        <v>1</v>
      </c>
      <c r="P28" s="7">
        <v>2</v>
      </c>
      <c r="Q28" s="7">
        <v>3</v>
      </c>
      <c r="R28" s="7">
        <v>3</v>
      </c>
      <c r="S28" s="7">
        <v>4</v>
      </c>
      <c r="T28" s="7">
        <v>5</v>
      </c>
      <c r="U28" s="7">
        <v>2</v>
      </c>
      <c r="V28" s="7">
        <v>11</v>
      </c>
      <c r="W28" s="7">
        <v>5</v>
      </c>
      <c r="X28" s="7">
        <v>3</v>
      </c>
      <c r="Y28" s="7">
        <v>8</v>
      </c>
      <c r="Z28" s="7">
        <v>8</v>
      </c>
      <c r="AA28" s="106">
        <f>O28+P28+Q28+R28+S28+T28+U28+V28+W28+X28+Y28+Z28</f>
        <v>55</v>
      </c>
      <c r="AB28" s="106">
        <v>60</v>
      </c>
      <c r="AC28" s="107">
        <f t="shared" si="0"/>
        <v>91.666666666666671</v>
      </c>
      <c r="AD28" s="92">
        <v>75</v>
      </c>
      <c r="AE28" s="92">
        <v>68</v>
      </c>
      <c r="AF28" s="92"/>
      <c r="AG28" s="115">
        <f t="shared" si="3"/>
        <v>91.666666666666671</v>
      </c>
    </row>
    <row r="29" spans="1:33" ht="69" customHeight="1" x14ac:dyDescent="0.25">
      <c r="A29" s="93">
        <v>3</v>
      </c>
      <c r="B29" s="116" t="s">
        <v>296</v>
      </c>
      <c r="C29" s="95" t="s">
        <v>104</v>
      </c>
      <c r="D29" s="30" t="s">
        <v>297</v>
      </c>
      <c r="E29" s="30" t="s">
        <v>298</v>
      </c>
      <c r="F29" s="96" t="s">
        <v>299</v>
      </c>
      <c r="G29" s="30" t="s">
        <v>300</v>
      </c>
      <c r="H29" s="33" t="s">
        <v>174</v>
      </c>
      <c r="I29" s="97" t="s">
        <v>3</v>
      </c>
      <c r="J29" s="98" t="s">
        <v>175</v>
      </c>
      <c r="K29" s="31" t="s">
        <v>301</v>
      </c>
      <c r="L29" s="31" t="s">
        <v>302</v>
      </c>
      <c r="M29" s="113">
        <v>40242</v>
      </c>
      <c r="N29" s="99">
        <v>1</v>
      </c>
      <c r="O29" s="44">
        <f t="shared" ref="O29:Z29" si="5">O30+O31+O32+O33+O34+O35+O36+O37+O38</f>
        <v>2988</v>
      </c>
      <c r="P29" s="44">
        <f t="shared" si="5"/>
        <v>3296</v>
      </c>
      <c r="Q29" s="44">
        <f t="shared" si="5"/>
        <v>2865</v>
      </c>
      <c r="R29" s="44">
        <f t="shared" si="5"/>
        <v>3224</v>
      </c>
      <c r="S29" s="44">
        <f t="shared" si="5"/>
        <v>4203</v>
      </c>
      <c r="T29" s="44">
        <f t="shared" si="5"/>
        <v>4762</v>
      </c>
      <c r="U29" s="25">
        <f t="shared" si="5"/>
        <v>4199</v>
      </c>
      <c r="V29" s="25">
        <f t="shared" si="5"/>
        <v>5201</v>
      </c>
      <c r="W29" s="25">
        <f t="shared" si="5"/>
        <v>4041</v>
      </c>
      <c r="X29" s="25">
        <f t="shared" si="5"/>
        <v>3586</v>
      </c>
      <c r="Y29" s="25">
        <f t="shared" si="5"/>
        <v>3726</v>
      </c>
      <c r="Z29" s="25">
        <f t="shared" si="5"/>
        <v>2916</v>
      </c>
      <c r="AA29" s="100">
        <f t="shared" si="1"/>
        <v>45007</v>
      </c>
      <c r="AB29" s="100">
        <v>40242</v>
      </c>
      <c r="AC29" s="101">
        <f t="shared" si="0"/>
        <v>111.84086278017992</v>
      </c>
      <c r="AD29" s="114">
        <v>30246</v>
      </c>
      <c r="AE29" s="114">
        <v>30648</v>
      </c>
      <c r="AF29" s="114"/>
      <c r="AG29" s="103">
        <f t="shared" si="3"/>
        <v>111.84086278017992</v>
      </c>
    </row>
    <row r="30" spans="1:33" ht="63" customHeight="1" x14ac:dyDescent="0.25">
      <c r="A30" s="81">
        <v>3</v>
      </c>
      <c r="B30" s="117" t="s">
        <v>296</v>
      </c>
      <c r="C30" s="83" t="s">
        <v>9</v>
      </c>
      <c r="D30" s="11" t="s">
        <v>303</v>
      </c>
      <c r="E30" s="11" t="s">
        <v>304</v>
      </c>
      <c r="F30" s="84" t="s">
        <v>305</v>
      </c>
      <c r="G30" s="11" t="s">
        <v>306</v>
      </c>
      <c r="H30" s="15" t="s">
        <v>174</v>
      </c>
      <c r="I30" s="85" t="s">
        <v>3</v>
      </c>
      <c r="J30" s="86" t="s">
        <v>175</v>
      </c>
      <c r="K30" s="13" t="s">
        <v>307</v>
      </c>
      <c r="L30" s="13" t="s">
        <v>308</v>
      </c>
      <c r="M30" s="104">
        <v>960</v>
      </c>
      <c r="N30" s="105">
        <v>1</v>
      </c>
      <c r="O30" s="6">
        <v>64</v>
      </c>
      <c r="P30" s="7">
        <v>71</v>
      </c>
      <c r="Q30" s="7">
        <v>67</v>
      </c>
      <c r="R30" s="7">
        <v>68</v>
      </c>
      <c r="S30" s="7">
        <v>73</v>
      </c>
      <c r="T30" s="7">
        <v>76</v>
      </c>
      <c r="U30" s="7">
        <v>79</v>
      </c>
      <c r="V30" s="7">
        <v>41</v>
      </c>
      <c r="W30" s="7">
        <v>68</v>
      </c>
      <c r="X30" s="7">
        <v>67</v>
      </c>
      <c r="Y30" s="7">
        <v>83</v>
      </c>
      <c r="Z30" s="7">
        <v>50</v>
      </c>
      <c r="AA30" s="106">
        <f t="shared" si="1"/>
        <v>807</v>
      </c>
      <c r="AB30" s="106">
        <v>960</v>
      </c>
      <c r="AC30" s="107">
        <f t="shared" si="0"/>
        <v>84.0625</v>
      </c>
      <c r="AD30" s="92">
        <v>980</v>
      </c>
      <c r="AE30" s="92">
        <v>976</v>
      </c>
      <c r="AF30" s="92"/>
      <c r="AG30" s="108">
        <f t="shared" si="3"/>
        <v>84.0625</v>
      </c>
    </row>
    <row r="31" spans="1:33" ht="62.25" customHeight="1" x14ac:dyDescent="0.25">
      <c r="A31" s="81">
        <v>3</v>
      </c>
      <c r="B31" s="117" t="s">
        <v>296</v>
      </c>
      <c r="C31" s="83" t="s">
        <v>9</v>
      </c>
      <c r="D31" s="11" t="s">
        <v>309</v>
      </c>
      <c r="E31" s="11" t="s">
        <v>310</v>
      </c>
      <c r="F31" s="84" t="s">
        <v>305</v>
      </c>
      <c r="G31" s="11" t="s">
        <v>311</v>
      </c>
      <c r="H31" s="15" t="s">
        <v>174</v>
      </c>
      <c r="I31" s="85" t="s">
        <v>3</v>
      </c>
      <c r="J31" s="86" t="s">
        <v>312</v>
      </c>
      <c r="K31" s="13" t="s">
        <v>307</v>
      </c>
      <c r="L31" s="13" t="s">
        <v>313</v>
      </c>
      <c r="M31" s="104">
        <v>557</v>
      </c>
      <c r="N31" s="105">
        <v>1</v>
      </c>
      <c r="O31" s="6">
        <v>45</v>
      </c>
      <c r="P31" s="7">
        <v>32</v>
      </c>
      <c r="Q31" s="7">
        <v>34</v>
      </c>
      <c r="R31" s="7">
        <v>37</v>
      </c>
      <c r="S31" s="7">
        <v>31</v>
      </c>
      <c r="T31" s="7">
        <v>55</v>
      </c>
      <c r="U31" s="7">
        <v>38</v>
      </c>
      <c r="V31" s="7">
        <v>50</v>
      </c>
      <c r="W31" s="7">
        <v>91</v>
      </c>
      <c r="X31" s="7">
        <v>59</v>
      </c>
      <c r="Y31" s="7">
        <v>32</v>
      </c>
      <c r="Z31" s="7">
        <v>20</v>
      </c>
      <c r="AA31" s="106">
        <f t="shared" si="1"/>
        <v>524</v>
      </c>
      <c r="AB31" s="106">
        <v>557</v>
      </c>
      <c r="AC31" s="107">
        <f t="shared" si="0"/>
        <v>94.075403949730699</v>
      </c>
      <c r="AD31" s="92">
        <v>750</v>
      </c>
      <c r="AE31" s="92">
        <v>903</v>
      </c>
      <c r="AF31" s="92"/>
      <c r="AG31" s="108">
        <f t="shared" si="3"/>
        <v>94.075403949730699</v>
      </c>
    </row>
    <row r="32" spans="1:33" ht="57" customHeight="1" x14ac:dyDescent="0.25">
      <c r="A32" s="109">
        <v>3</v>
      </c>
      <c r="B32" s="118" t="s">
        <v>296</v>
      </c>
      <c r="C32" s="111" t="s">
        <v>9</v>
      </c>
      <c r="D32" s="148" t="s">
        <v>314</v>
      </c>
      <c r="E32" s="11" t="s">
        <v>315</v>
      </c>
      <c r="F32" s="84" t="s">
        <v>305</v>
      </c>
      <c r="G32" s="11" t="s">
        <v>316</v>
      </c>
      <c r="H32" s="15" t="s">
        <v>174</v>
      </c>
      <c r="I32" s="85" t="s">
        <v>3</v>
      </c>
      <c r="J32" s="86" t="s">
        <v>220</v>
      </c>
      <c r="K32" s="112" t="s">
        <v>317</v>
      </c>
      <c r="L32" s="112" t="s">
        <v>318</v>
      </c>
      <c r="M32" s="104">
        <v>3000</v>
      </c>
      <c r="N32" s="105">
        <v>1</v>
      </c>
      <c r="O32" s="6">
        <v>187</v>
      </c>
      <c r="P32" s="7">
        <v>287</v>
      </c>
      <c r="Q32" s="7">
        <v>299</v>
      </c>
      <c r="R32" s="7">
        <v>259</v>
      </c>
      <c r="S32" s="7">
        <v>356</v>
      </c>
      <c r="T32" s="7">
        <v>329</v>
      </c>
      <c r="U32" s="7">
        <v>296</v>
      </c>
      <c r="V32" s="7">
        <v>247</v>
      </c>
      <c r="W32" s="7">
        <v>248</v>
      </c>
      <c r="X32" s="7">
        <v>218</v>
      </c>
      <c r="Y32" s="7">
        <v>203</v>
      </c>
      <c r="Z32" s="7">
        <v>143</v>
      </c>
      <c r="AA32" s="106">
        <f t="shared" si="1"/>
        <v>3072</v>
      </c>
      <c r="AB32" s="106">
        <v>3000</v>
      </c>
      <c r="AC32" s="107">
        <f t="shared" si="0"/>
        <v>102.4</v>
      </c>
      <c r="AD32" s="92">
        <v>3000</v>
      </c>
      <c r="AE32" s="92">
        <v>3098</v>
      </c>
      <c r="AF32" s="92"/>
      <c r="AG32" s="108">
        <f t="shared" si="3"/>
        <v>102.4</v>
      </c>
    </row>
    <row r="33" spans="1:33" ht="57" customHeight="1" x14ac:dyDescent="0.25">
      <c r="A33" s="81">
        <v>3</v>
      </c>
      <c r="B33" s="117" t="s">
        <v>296</v>
      </c>
      <c r="C33" s="83" t="s">
        <v>9</v>
      </c>
      <c r="D33" s="148" t="s">
        <v>319</v>
      </c>
      <c r="E33" s="11" t="s">
        <v>320</v>
      </c>
      <c r="F33" s="84" t="s">
        <v>321</v>
      </c>
      <c r="G33" s="11" t="s">
        <v>322</v>
      </c>
      <c r="H33" s="15" t="s">
        <v>174</v>
      </c>
      <c r="I33" s="85" t="s">
        <v>3</v>
      </c>
      <c r="J33" s="86" t="s">
        <v>323</v>
      </c>
      <c r="K33" s="13" t="s">
        <v>324</v>
      </c>
      <c r="L33" s="13" t="s">
        <v>325</v>
      </c>
      <c r="M33" s="104">
        <v>2500</v>
      </c>
      <c r="N33" s="105">
        <v>1</v>
      </c>
      <c r="O33" s="6">
        <v>105</v>
      </c>
      <c r="P33" s="7">
        <v>97</v>
      </c>
      <c r="Q33" s="7">
        <v>152</v>
      </c>
      <c r="R33" s="7">
        <v>192</v>
      </c>
      <c r="S33" s="7">
        <v>181</v>
      </c>
      <c r="T33" s="7">
        <v>223</v>
      </c>
      <c r="U33" s="7">
        <v>182</v>
      </c>
      <c r="V33" s="7">
        <v>142</v>
      </c>
      <c r="W33" s="7">
        <v>249</v>
      </c>
      <c r="X33" s="7">
        <v>139</v>
      </c>
      <c r="Y33" s="7">
        <v>263</v>
      </c>
      <c r="Z33" s="7">
        <v>73</v>
      </c>
      <c r="AA33" s="106">
        <f t="shared" si="1"/>
        <v>1998</v>
      </c>
      <c r="AB33" s="106">
        <v>2500</v>
      </c>
      <c r="AC33" s="107">
        <f>AA33*100/M33</f>
        <v>79.92</v>
      </c>
      <c r="AD33" s="92">
        <v>2022</v>
      </c>
      <c r="AE33" s="92">
        <v>2222</v>
      </c>
      <c r="AF33" s="92"/>
      <c r="AG33" s="115">
        <f t="shared" si="3"/>
        <v>79.92</v>
      </c>
    </row>
    <row r="34" spans="1:33" ht="69" customHeight="1" x14ac:dyDescent="0.25">
      <c r="A34" s="81">
        <v>3</v>
      </c>
      <c r="B34" s="117" t="s">
        <v>296</v>
      </c>
      <c r="C34" s="83" t="s">
        <v>9</v>
      </c>
      <c r="D34" s="148" t="s">
        <v>326</v>
      </c>
      <c r="E34" s="11" t="s">
        <v>327</v>
      </c>
      <c r="F34" s="84" t="s">
        <v>321</v>
      </c>
      <c r="G34" s="11" t="s">
        <v>328</v>
      </c>
      <c r="H34" s="15" t="s">
        <v>174</v>
      </c>
      <c r="I34" s="85" t="s">
        <v>3</v>
      </c>
      <c r="J34" s="119" t="s">
        <v>220</v>
      </c>
      <c r="K34" s="13" t="s">
        <v>324</v>
      </c>
      <c r="L34" s="13" t="s">
        <v>329</v>
      </c>
      <c r="M34" s="104">
        <v>1050</v>
      </c>
      <c r="N34" s="105">
        <v>1</v>
      </c>
      <c r="O34" s="6">
        <v>11</v>
      </c>
      <c r="P34" s="7">
        <v>15</v>
      </c>
      <c r="Q34" s="7">
        <v>25</v>
      </c>
      <c r="R34" s="7">
        <v>51</v>
      </c>
      <c r="S34" s="7">
        <v>18</v>
      </c>
      <c r="T34" s="7">
        <v>44</v>
      </c>
      <c r="U34" s="7">
        <v>40</v>
      </c>
      <c r="V34" s="7">
        <v>26</v>
      </c>
      <c r="W34" s="7">
        <v>104</v>
      </c>
      <c r="X34" s="7">
        <v>122</v>
      </c>
      <c r="Y34" s="7">
        <v>132</v>
      </c>
      <c r="Z34" s="7">
        <v>68</v>
      </c>
      <c r="AA34" s="106">
        <f t="shared" si="1"/>
        <v>656</v>
      </c>
      <c r="AB34" s="106">
        <v>1050</v>
      </c>
      <c r="AC34" s="107">
        <f t="shared" si="0"/>
        <v>62.476190476190474</v>
      </c>
      <c r="AD34" s="92">
        <v>906</v>
      </c>
      <c r="AE34" s="92">
        <v>628</v>
      </c>
      <c r="AF34" s="92"/>
      <c r="AG34" s="115">
        <f t="shared" si="3"/>
        <v>62.476190476190474</v>
      </c>
    </row>
    <row r="35" spans="1:33" ht="63.75" customHeight="1" x14ac:dyDescent="0.25">
      <c r="A35" s="81">
        <v>3</v>
      </c>
      <c r="B35" s="117" t="s">
        <v>296</v>
      </c>
      <c r="C35" s="83" t="s">
        <v>9</v>
      </c>
      <c r="D35" s="148" t="s">
        <v>330</v>
      </c>
      <c r="E35" s="11" t="s">
        <v>331</v>
      </c>
      <c r="F35" s="84" t="s">
        <v>183</v>
      </c>
      <c r="G35" s="11" t="s">
        <v>332</v>
      </c>
      <c r="H35" s="15" t="s">
        <v>174</v>
      </c>
      <c r="I35" s="85" t="s">
        <v>3</v>
      </c>
      <c r="J35" s="119" t="s">
        <v>175</v>
      </c>
      <c r="K35" s="13" t="s">
        <v>333</v>
      </c>
      <c r="L35" s="13" t="s">
        <v>334</v>
      </c>
      <c r="M35" s="104">
        <v>7190</v>
      </c>
      <c r="N35" s="105">
        <v>1</v>
      </c>
      <c r="O35" s="6">
        <v>479</v>
      </c>
      <c r="P35" s="7">
        <v>515</v>
      </c>
      <c r="Q35" s="7">
        <v>582</v>
      </c>
      <c r="R35" s="7">
        <v>443</v>
      </c>
      <c r="S35" s="7">
        <v>639</v>
      </c>
      <c r="T35" s="7">
        <v>694</v>
      </c>
      <c r="U35" s="7">
        <v>742</v>
      </c>
      <c r="V35" s="7">
        <v>677</v>
      </c>
      <c r="W35" s="7">
        <v>694</v>
      </c>
      <c r="X35" s="7">
        <v>734</v>
      </c>
      <c r="Y35" s="7">
        <v>632</v>
      </c>
      <c r="Z35" s="7">
        <v>452</v>
      </c>
      <c r="AA35" s="106">
        <f t="shared" si="1"/>
        <v>7283</v>
      </c>
      <c r="AB35" s="106">
        <v>7190</v>
      </c>
      <c r="AC35" s="107">
        <f t="shared" si="0"/>
        <v>101.29346314325451</v>
      </c>
      <c r="AD35" s="92">
        <v>7622</v>
      </c>
      <c r="AE35" s="92">
        <v>6843</v>
      </c>
      <c r="AF35" s="92"/>
      <c r="AG35" s="108">
        <f t="shared" si="3"/>
        <v>101.29346314325451</v>
      </c>
    </row>
    <row r="36" spans="1:33" ht="68.45" customHeight="1" x14ac:dyDescent="0.25">
      <c r="A36" s="81">
        <v>3</v>
      </c>
      <c r="B36" s="117" t="s">
        <v>296</v>
      </c>
      <c r="C36" s="83" t="s">
        <v>9</v>
      </c>
      <c r="D36" s="11" t="s">
        <v>335</v>
      </c>
      <c r="E36" s="11" t="s">
        <v>336</v>
      </c>
      <c r="F36" s="84" t="s">
        <v>337</v>
      </c>
      <c r="G36" s="11" t="s">
        <v>338</v>
      </c>
      <c r="H36" s="15" t="s">
        <v>174</v>
      </c>
      <c r="I36" s="85" t="s">
        <v>3</v>
      </c>
      <c r="J36" s="119" t="s">
        <v>339</v>
      </c>
      <c r="K36" s="13" t="s">
        <v>340</v>
      </c>
      <c r="L36" s="13" t="s">
        <v>341</v>
      </c>
      <c r="M36" s="104">
        <v>450</v>
      </c>
      <c r="N36" s="105">
        <v>1</v>
      </c>
      <c r="O36" s="6">
        <v>31</v>
      </c>
      <c r="P36" s="7">
        <v>25</v>
      </c>
      <c r="Q36" s="7">
        <v>31</v>
      </c>
      <c r="R36" s="7">
        <v>40</v>
      </c>
      <c r="S36" s="7">
        <v>41</v>
      </c>
      <c r="T36" s="7">
        <v>38</v>
      </c>
      <c r="U36" s="7">
        <v>37</v>
      </c>
      <c r="V36" s="7">
        <v>25</v>
      </c>
      <c r="W36" s="7">
        <v>34</v>
      </c>
      <c r="X36" s="7">
        <v>35</v>
      </c>
      <c r="Y36" s="7">
        <v>28</v>
      </c>
      <c r="Z36" s="7">
        <v>23</v>
      </c>
      <c r="AA36" s="106">
        <f t="shared" si="1"/>
        <v>388</v>
      </c>
      <c r="AB36" s="106">
        <v>450</v>
      </c>
      <c r="AC36" s="107">
        <f t="shared" si="0"/>
        <v>86.222222222222229</v>
      </c>
      <c r="AD36" s="92">
        <v>450</v>
      </c>
      <c r="AE36" s="92">
        <v>337</v>
      </c>
      <c r="AF36" s="92"/>
      <c r="AG36" s="108">
        <f t="shared" si="3"/>
        <v>86.222222222222229</v>
      </c>
    </row>
    <row r="37" spans="1:33" ht="59.25" customHeight="1" x14ac:dyDescent="0.25">
      <c r="A37" s="109">
        <v>3</v>
      </c>
      <c r="B37" s="118" t="s">
        <v>296</v>
      </c>
      <c r="C37" s="111" t="s">
        <v>9</v>
      </c>
      <c r="D37" s="11" t="s">
        <v>342</v>
      </c>
      <c r="E37" s="11" t="s">
        <v>343</v>
      </c>
      <c r="F37" s="84" t="s">
        <v>400</v>
      </c>
      <c r="G37" s="11" t="s">
        <v>344</v>
      </c>
      <c r="H37" s="15" t="s">
        <v>174</v>
      </c>
      <c r="I37" s="85" t="s">
        <v>3</v>
      </c>
      <c r="J37" s="86" t="s">
        <v>345</v>
      </c>
      <c r="K37" s="112" t="s">
        <v>346</v>
      </c>
      <c r="L37" s="112" t="s">
        <v>347</v>
      </c>
      <c r="M37" s="104">
        <v>1830</v>
      </c>
      <c r="N37" s="105">
        <v>1</v>
      </c>
      <c r="O37" s="6">
        <v>161</v>
      </c>
      <c r="P37" s="7">
        <v>199</v>
      </c>
      <c r="Q37" s="7">
        <v>231</v>
      </c>
      <c r="R37" s="7">
        <v>139</v>
      </c>
      <c r="S37" s="7">
        <v>190</v>
      </c>
      <c r="T37" s="7">
        <v>200</v>
      </c>
      <c r="U37" s="7">
        <v>139</v>
      </c>
      <c r="V37" s="7">
        <v>185</v>
      </c>
      <c r="W37" s="7">
        <v>149</v>
      </c>
      <c r="X37" s="7">
        <v>175</v>
      </c>
      <c r="Y37" s="7">
        <v>194</v>
      </c>
      <c r="Z37" s="7">
        <v>120</v>
      </c>
      <c r="AA37" s="106">
        <f t="shared" si="1"/>
        <v>2082</v>
      </c>
      <c r="AB37" s="106">
        <v>1830</v>
      </c>
      <c r="AC37" s="107">
        <f t="shared" si="0"/>
        <v>113.77049180327869</v>
      </c>
      <c r="AD37" s="92">
        <v>1460</v>
      </c>
      <c r="AE37" s="92">
        <v>1732</v>
      </c>
      <c r="AF37" s="92"/>
      <c r="AG37" s="108">
        <f t="shared" si="3"/>
        <v>113.77049180327869</v>
      </c>
    </row>
    <row r="38" spans="1:33" ht="66" customHeight="1" x14ac:dyDescent="0.25">
      <c r="A38" s="109">
        <v>3</v>
      </c>
      <c r="B38" s="118" t="s">
        <v>296</v>
      </c>
      <c r="C38" s="111" t="s">
        <v>9</v>
      </c>
      <c r="D38" s="11" t="s">
        <v>348</v>
      </c>
      <c r="E38" s="11" t="s">
        <v>349</v>
      </c>
      <c r="F38" s="84" t="s">
        <v>400</v>
      </c>
      <c r="G38" s="11" t="s">
        <v>350</v>
      </c>
      <c r="H38" s="15" t="s">
        <v>174</v>
      </c>
      <c r="I38" s="85" t="s">
        <v>3</v>
      </c>
      <c r="J38" s="86" t="s">
        <v>220</v>
      </c>
      <c r="K38" s="112" t="s">
        <v>351</v>
      </c>
      <c r="L38" s="112" t="s">
        <v>352</v>
      </c>
      <c r="M38" s="104">
        <v>22259</v>
      </c>
      <c r="N38" s="105">
        <v>1</v>
      </c>
      <c r="O38" s="6">
        <v>1905</v>
      </c>
      <c r="P38" s="7">
        <v>2055</v>
      </c>
      <c r="Q38" s="7">
        <v>1444</v>
      </c>
      <c r="R38" s="7">
        <v>1995</v>
      </c>
      <c r="S38" s="7">
        <v>2674</v>
      </c>
      <c r="T38" s="7">
        <v>3103</v>
      </c>
      <c r="U38" s="7">
        <v>2646</v>
      </c>
      <c r="V38" s="7">
        <v>3808</v>
      </c>
      <c r="W38" s="7">
        <v>2404</v>
      </c>
      <c r="X38" s="7">
        <v>2037</v>
      </c>
      <c r="Y38" s="7">
        <v>2159</v>
      </c>
      <c r="Z38" s="7">
        <v>1967</v>
      </c>
      <c r="AA38" s="106">
        <f t="shared" si="1"/>
        <v>28197</v>
      </c>
      <c r="AB38" s="106">
        <v>22259</v>
      </c>
      <c r="AC38" s="107">
        <f t="shared" si="0"/>
        <v>126.67684981355856</v>
      </c>
      <c r="AD38" s="92">
        <v>13056</v>
      </c>
      <c r="AE38" s="92">
        <v>13009</v>
      </c>
      <c r="AF38" s="92"/>
      <c r="AG38" s="108">
        <f t="shared" si="3"/>
        <v>126.67684981355856</v>
      </c>
    </row>
    <row r="39" spans="1:33" ht="66.75" customHeight="1" x14ac:dyDescent="0.25">
      <c r="A39" s="93">
        <v>4</v>
      </c>
      <c r="B39" s="116" t="s">
        <v>353</v>
      </c>
      <c r="C39" s="95" t="s">
        <v>104</v>
      </c>
      <c r="D39" s="30" t="s">
        <v>354</v>
      </c>
      <c r="E39" s="30" t="s">
        <v>355</v>
      </c>
      <c r="F39" s="96" t="s">
        <v>356</v>
      </c>
      <c r="G39" s="30" t="s">
        <v>357</v>
      </c>
      <c r="H39" s="33" t="s">
        <v>174</v>
      </c>
      <c r="I39" s="97" t="s">
        <v>3</v>
      </c>
      <c r="J39" s="98" t="s">
        <v>323</v>
      </c>
      <c r="K39" s="31" t="s">
        <v>358</v>
      </c>
      <c r="L39" s="31" t="s">
        <v>359</v>
      </c>
      <c r="M39" s="113">
        <v>935</v>
      </c>
      <c r="N39" s="99">
        <v>1</v>
      </c>
      <c r="O39" s="27">
        <f t="shared" ref="O39:Z39" si="6">O40+O41+O42</f>
        <v>33</v>
      </c>
      <c r="P39" s="27">
        <f t="shared" si="6"/>
        <v>50</v>
      </c>
      <c r="Q39" s="27">
        <f t="shared" si="6"/>
        <v>74</v>
      </c>
      <c r="R39" s="27">
        <f t="shared" si="6"/>
        <v>68</v>
      </c>
      <c r="S39" s="27">
        <f t="shared" si="6"/>
        <v>62</v>
      </c>
      <c r="T39" s="27">
        <f t="shared" si="6"/>
        <v>96</v>
      </c>
      <c r="U39" s="25">
        <f t="shared" si="6"/>
        <v>102</v>
      </c>
      <c r="V39" s="25">
        <f t="shared" si="6"/>
        <v>116</v>
      </c>
      <c r="W39" s="25">
        <f t="shared" si="6"/>
        <v>89</v>
      </c>
      <c r="X39" s="25">
        <f t="shared" si="6"/>
        <v>84</v>
      </c>
      <c r="Y39" s="25">
        <f t="shared" si="6"/>
        <v>115</v>
      </c>
      <c r="Z39" s="25">
        <f t="shared" si="6"/>
        <v>76</v>
      </c>
      <c r="AA39" s="100">
        <f t="shared" si="1"/>
        <v>965</v>
      </c>
      <c r="AB39" s="100">
        <v>935</v>
      </c>
      <c r="AC39" s="101">
        <f t="shared" si="0"/>
        <v>103.20855614973262</v>
      </c>
      <c r="AD39" s="102">
        <v>470</v>
      </c>
      <c r="AE39" s="102">
        <v>463</v>
      </c>
      <c r="AF39" s="102"/>
      <c r="AG39" s="103">
        <f t="shared" si="3"/>
        <v>103.20855614973262</v>
      </c>
    </row>
    <row r="40" spans="1:33" ht="78" customHeight="1" x14ac:dyDescent="0.25">
      <c r="A40" s="81">
        <v>4</v>
      </c>
      <c r="B40" s="117" t="s">
        <v>360</v>
      </c>
      <c r="C40" s="111" t="s">
        <v>361</v>
      </c>
      <c r="D40" s="11" t="s">
        <v>362</v>
      </c>
      <c r="E40" s="11" t="s">
        <v>363</v>
      </c>
      <c r="F40" s="84" t="s">
        <v>233</v>
      </c>
      <c r="G40" s="11" t="s">
        <v>364</v>
      </c>
      <c r="H40" s="15" t="s">
        <v>174</v>
      </c>
      <c r="I40" s="85" t="s">
        <v>3</v>
      </c>
      <c r="J40" s="86" t="s">
        <v>323</v>
      </c>
      <c r="K40" s="84" t="s">
        <v>233</v>
      </c>
      <c r="L40" s="13" t="s">
        <v>365</v>
      </c>
      <c r="M40" s="104">
        <v>80</v>
      </c>
      <c r="N40" s="105">
        <v>1</v>
      </c>
      <c r="O40" s="6">
        <v>1</v>
      </c>
      <c r="P40" s="7">
        <v>3</v>
      </c>
      <c r="Q40" s="7">
        <v>9</v>
      </c>
      <c r="R40" s="7">
        <v>2</v>
      </c>
      <c r="S40" s="7">
        <v>11</v>
      </c>
      <c r="T40" s="7">
        <v>7</v>
      </c>
      <c r="U40" s="7">
        <v>8</v>
      </c>
      <c r="V40" s="7">
        <v>6</v>
      </c>
      <c r="W40" s="7">
        <v>4</v>
      </c>
      <c r="X40" s="7">
        <v>5</v>
      </c>
      <c r="Y40" s="7">
        <v>5</v>
      </c>
      <c r="Z40" s="7">
        <v>4</v>
      </c>
      <c r="AA40" s="106">
        <f t="shared" si="1"/>
        <v>65</v>
      </c>
      <c r="AB40" s="106">
        <v>80</v>
      </c>
      <c r="AC40" s="91">
        <f t="shared" si="0"/>
        <v>81.25</v>
      </c>
      <c r="AD40" s="120">
        <v>50</v>
      </c>
      <c r="AE40" s="120">
        <v>35</v>
      </c>
      <c r="AF40" s="120"/>
      <c r="AG40" s="108">
        <f t="shared" si="3"/>
        <v>81.25</v>
      </c>
    </row>
    <row r="41" spans="1:33" ht="75" customHeight="1" x14ac:dyDescent="0.25">
      <c r="A41" s="81">
        <v>4</v>
      </c>
      <c r="B41" s="117" t="s">
        <v>360</v>
      </c>
      <c r="C41" s="111" t="s">
        <v>361</v>
      </c>
      <c r="D41" s="11" t="s">
        <v>366</v>
      </c>
      <c r="E41" s="11" t="s">
        <v>367</v>
      </c>
      <c r="F41" s="84" t="s">
        <v>233</v>
      </c>
      <c r="G41" s="11" t="s">
        <v>368</v>
      </c>
      <c r="H41" s="15" t="s">
        <v>174</v>
      </c>
      <c r="I41" s="85" t="s">
        <v>3</v>
      </c>
      <c r="J41" s="86" t="s">
        <v>220</v>
      </c>
      <c r="K41" s="13" t="s">
        <v>369</v>
      </c>
      <c r="L41" s="13" t="s">
        <v>370</v>
      </c>
      <c r="M41" s="104">
        <v>74</v>
      </c>
      <c r="N41" s="105">
        <v>1</v>
      </c>
      <c r="O41" s="6">
        <v>1</v>
      </c>
      <c r="P41" s="7">
        <v>4</v>
      </c>
      <c r="Q41" s="7">
        <v>8</v>
      </c>
      <c r="R41" s="7">
        <v>2</v>
      </c>
      <c r="S41" s="7">
        <v>9</v>
      </c>
      <c r="T41" s="7">
        <v>7</v>
      </c>
      <c r="U41" s="7">
        <v>8</v>
      </c>
      <c r="V41" s="7">
        <v>6</v>
      </c>
      <c r="W41" s="7">
        <v>5</v>
      </c>
      <c r="X41" s="7">
        <v>5</v>
      </c>
      <c r="Y41" s="7">
        <v>5</v>
      </c>
      <c r="Z41" s="7">
        <v>4</v>
      </c>
      <c r="AA41" s="106">
        <f t="shared" si="1"/>
        <v>64</v>
      </c>
      <c r="AB41" s="106">
        <v>74</v>
      </c>
      <c r="AC41" s="107">
        <f t="shared" si="0"/>
        <v>86.486486486486484</v>
      </c>
      <c r="AD41" s="120">
        <v>120</v>
      </c>
      <c r="AE41" s="120">
        <v>76</v>
      </c>
      <c r="AF41" s="120"/>
      <c r="AG41" s="115">
        <f t="shared" si="3"/>
        <v>86.486486486486484</v>
      </c>
    </row>
    <row r="42" spans="1:33" ht="62.25" customHeight="1" x14ac:dyDescent="0.25">
      <c r="A42" s="81">
        <v>4</v>
      </c>
      <c r="B42" s="117" t="s">
        <v>360</v>
      </c>
      <c r="C42" s="111" t="s">
        <v>361</v>
      </c>
      <c r="D42" s="11" t="s">
        <v>371</v>
      </c>
      <c r="E42" s="11" t="s">
        <v>372</v>
      </c>
      <c r="F42" s="84" t="s">
        <v>233</v>
      </c>
      <c r="G42" s="11" t="s">
        <v>373</v>
      </c>
      <c r="H42" s="15" t="s">
        <v>174</v>
      </c>
      <c r="I42" s="85" t="s">
        <v>3</v>
      </c>
      <c r="J42" s="86" t="s">
        <v>175</v>
      </c>
      <c r="K42" s="13" t="s">
        <v>374</v>
      </c>
      <c r="L42" s="13" t="s">
        <v>375</v>
      </c>
      <c r="M42" s="104">
        <v>779</v>
      </c>
      <c r="N42" s="105">
        <v>1</v>
      </c>
      <c r="O42" s="6">
        <v>31</v>
      </c>
      <c r="P42" s="7">
        <v>43</v>
      </c>
      <c r="Q42" s="7">
        <v>57</v>
      </c>
      <c r="R42" s="7">
        <v>64</v>
      </c>
      <c r="S42" s="7">
        <v>42</v>
      </c>
      <c r="T42" s="7">
        <v>82</v>
      </c>
      <c r="U42" s="7">
        <v>86</v>
      </c>
      <c r="V42" s="7">
        <v>104</v>
      </c>
      <c r="W42" s="7">
        <v>80</v>
      </c>
      <c r="X42" s="7">
        <v>74</v>
      </c>
      <c r="Y42" s="7">
        <v>105</v>
      </c>
      <c r="Z42" s="7">
        <v>68</v>
      </c>
      <c r="AA42" s="106">
        <f t="shared" si="1"/>
        <v>836</v>
      </c>
      <c r="AB42" s="106">
        <v>779</v>
      </c>
      <c r="AC42" s="107">
        <f t="shared" si="0"/>
        <v>107.3170731707317</v>
      </c>
      <c r="AD42" s="120">
        <v>300</v>
      </c>
      <c r="AE42" s="120">
        <v>352</v>
      </c>
      <c r="AF42" s="120"/>
      <c r="AG42" s="108">
        <f>AA42*100/AB42</f>
        <v>107.3170731707317</v>
      </c>
    </row>
    <row r="43" spans="1:33" ht="59.25" hidden="1" x14ac:dyDescent="0.25">
      <c r="C43" s="121" t="s">
        <v>104</v>
      </c>
      <c r="D43" s="122" t="s">
        <v>376</v>
      </c>
      <c r="E43" s="122" t="s">
        <v>377</v>
      </c>
      <c r="F43" s="123"/>
      <c r="G43" s="122"/>
      <c r="H43" s="124" t="s">
        <v>378</v>
      </c>
      <c r="I43" s="125" t="s">
        <v>3</v>
      </c>
      <c r="J43" s="126" t="s">
        <v>379</v>
      </c>
      <c r="K43" s="127"/>
      <c r="L43" s="127"/>
      <c r="M43" s="128">
        <f>M44+M45+M46</f>
        <v>2016</v>
      </c>
      <c r="N43" s="129">
        <v>1</v>
      </c>
      <c r="O43" s="130">
        <f t="shared" ref="O43:T43" si="7">O44+O45+O46</f>
        <v>0</v>
      </c>
      <c r="P43" s="130">
        <f t="shared" si="7"/>
        <v>0</v>
      </c>
      <c r="Q43" s="130">
        <f t="shared" si="7"/>
        <v>0</v>
      </c>
      <c r="R43" s="130">
        <f t="shared" si="7"/>
        <v>0</v>
      </c>
      <c r="S43" s="130">
        <f t="shared" si="7"/>
        <v>0</v>
      </c>
      <c r="T43" s="130">
        <f t="shared" si="7"/>
        <v>0</v>
      </c>
      <c r="U43" s="131">
        <v>0</v>
      </c>
      <c r="V43" s="131">
        <f>V44+V45+V46</f>
        <v>0</v>
      </c>
      <c r="W43" s="131">
        <f>W44+W45+W46</f>
        <v>0</v>
      </c>
      <c r="X43" s="131">
        <f>X44+X45+X46</f>
        <v>0</v>
      </c>
      <c r="Y43" s="131">
        <f>Y44+Y45+Y46</f>
        <v>0</v>
      </c>
      <c r="Z43" s="131">
        <f>Z44+Z45+Z46</f>
        <v>0</v>
      </c>
      <c r="AA43" s="131">
        <f>O43+P43+Q43+R43+S43+T43+U43+V43+W43+X43+Y43+Z43</f>
        <v>0</v>
      </c>
      <c r="AB43" s="132">
        <v>0</v>
      </c>
      <c r="AC43" s="132">
        <f t="shared" si="0"/>
        <v>0</v>
      </c>
      <c r="AD43" s="133">
        <v>0</v>
      </c>
      <c r="AE43" s="133">
        <v>0</v>
      </c>
      <c r="AF43" s="134"/>
      <c r="AG43" s="134"/>
    </row>
    <row r="44" spans="1:33" ht="40.5" hidden="1" x14ac:dyDescent="0.25">
      <c r="C44" s="135" t="s">
        <v>361</v>
      </c>
      <c r="D44" s="122" t="s">
        <v>380</v>
      </c>
      <c r="E44" s="122" t="s">
        <v>381</v>
      </c>
      <c r="F44" s="123"/>
      <c r="G44" s="122"/>
      <c r="H44" s="136" t="s">
        <v>382</v>
      </c>
      <c r="I44" s="125" t="s">
        <v>3</v>
      </c>
      <c r="J44" s="126" t="s">
        <v>383</v>
      </c>
      <c r="K44" s="127"/>
      <c r="L44" s="127"/>
      <c r="M44" s="128">
        <v>15</v>
      </c>
      <c r="N44" s="129">
        <v>1</v>
      </c>
      <c r="O44" s="137">
        <v>0</v>
      </c>
      <c r="P44" s="131">
        <v>0</v>
      </c>
      <c r="Q44" s="131">
        <v>0</v>
      </c>
      <c r="R44" s="131"/>
      <c r="S44" s="131"/>
      <c r="T44" s="131"/>
      <c r="U44" s="131"/>
      <c r="V44" s="131"/>
      <c r="W44" s="131"/>
      <c r="X44" s="131"/>
      <c r="Y44" s="131"/>
      <c r="Z44" s="131"/>
      <c r="AA44" s="131">
        <f>O44+P44+Q44+R44+S44+T44+U44+V44+W44+X44+Y44+Z44</f>
        <v>0</v>
      </c>
      <c r="AB44" s="132">
        <v>0</v>
      </c>
      <c r="AC44" s="132">
        <f t="shared" si="0"/>
        <v>0</v>
      </c>
      <c r="AD44" s="133">
        <v>0</v>
      </c>
      <c r="AE44" s="133">
        <v>0</v>
      </c>
      <c r="AF44" s="138"/>
      <c r="AG44" s="138"/>
    </row>
    <row r="45" spans="1:33" ht="38.25" hidden="1" x14ac:dyDescent="0.25">
      <c r="C45" s="135" t="s">
        <v>361</v>
      </c>
      <c r="D45" s="122" t="s">
        <v>380</v>
      </c>
      <c r="E45" s="139" t="s">
        <v>384</v>
      </c>
      <c r="F45" s="123"/>
      <c r="G45" s="122"/>
      <c r="H45" s="136" t="s">
        <v>382</v>
      </c>
      <c r="I45" s="125" t="s">
        <v>3</v>
      </c>
      <c r="J45" s="126" t="s">
        <v>385</v>
      </c>
      <c r="K45" s="127"/>
      <c r="L45" s="127"/>
      <c r="M45" s="128">
        <v>2000</v>
      </c>
      <c r="N45" s="129">
        <v>1</v>
      </c>
      <c r="O45" s="137">
        <v>0</v>
      </c>
      <c r="P45" s="131">
        <v>0</v>
      </c>
      <c r="Q45" s="131">
        <v>0</v>
      </c>
      <c r="R45" s="131"/>
      <c r="S45" s="131"/>
      <c r="T45" s="131"/>
      <c r="U45" s="131"/>
      <c r="V45" s="131"/>
      <c r="W45" s="131"/>
      <c r="X45" s="131"/>
      <c r="Y45" s="131"/>
      <c r="Z45" s="131"/>
      <c r="AA45" s="131">
        <f>O45+P45+Q45+R45+S45+T45+U45+V45+W45+X45+Y45+Z45</f>
        <v>0</v>
      </c>
      <c r="AB45" s="132">
        <v>0</v>
      </c>
      <c r="AC45" s="132">
        <f t="shared" si="0"/>
        <v>0</v>
      </c>
      <c r="AD45" s="133">
        <v>0</v>
      </c>
      <c r="AE45" s="133">
        <v>0</v>
      </c>
      <c r="AF45" s="138"/>
      <c r="AG45" s="138"/>
    </row>
    <row r="46" spans="1:33" ht="93.75" hidden="1" customHeight="1" x14ac:dyDescent="0.25">
      <c r="C46" s="135" t="s">
        <v>361</v>
      </c>
      <c r="D46" s="122" t="s">
        <v>380</v>
      </c>
      <c r="E46" s="139" t="s">
        <v>386</v>
      </c>
      <c r="F46" s="123"/>
      <c r="G46" s="122"/>
      <c r="H46" s="136" t="s">
        <v>382</v>
      </c>
      <c r="I46" s="125" t="s">
        <v>3</v>
      </c>
      <c r="J46" s="126" t="s">
        <v>387</v>
      </c>
      <c r="K46" s="127"/>
      <c r="L46" s="127"/>
      <c r="M46" s="128">
        <v>1</v>
      </c>
      <c r="N46" s="129">
        <v>1</v>
      </c>
      <c r="O46" s="137">
        <v>0</v>
      </c>
      <c r="P46" s="131">
        <v>0</v>
      </c>
      <c r="Q46" s="131">
        <v>0</v>
      </c>
      <c r="R46" s="131"/>
      <c r="S46" s="131"/>
      <c r="T46" s="131"/>
      <c r="U46" s="131"/>
      <c r="V46" s="131"/>
      <c r="W46" s="131"/>
      <c r="X46" s="131"/>
      <c r="Y46" s="131"/>
      <c r="Z46" s="131"/>
      <c r="AA46" s="131">
        <f>O46+P46+Q46+R46+S46+T46+U46+V46+W46+X46+Y46+Z46</f>
        <v>0</v>
      </c>
      <c r="AB46" s="132">
        <v>0</v>
      </c>
      <c r="AC46" s="132">
        <f t="shared" si="0"/>
        <v>0</v>
      </c>
      <c r="AD46" s="133">
        <v>0</v>
      </c>
      <c r="AE46" s="133">
        <v>0</v>
      </c>
      <c r="AF46" s="140"/>
      <c r="AG46" s="140"/>
    </row>
    <row r="53" spans="1:39" s="1" customFormat="1" x14ac:dyDescent="0.25">
      <c r="A53"/>
      <c r="G53"/>
      <c r="H53" s="141"/>
      <c r="I53" s="141"/>
      <c r="J53"/>
      <c r="K53"/>
      <c r="L53"/>
      <c r="M53" s="142"/>
      <c r="N53"/>
      <c r="O53"/>
      <c r="P53"/>
      <c r="Q53"/>
      <c r="R53"/>
      <c r="S53"/>
      <c r="T53"/>
      <c r="U53"/>
      <c r="V53"/>
      <c r="W53"/>
      <c r="X53"/>
      <c r="Y53"/>
      <c r="Z53"/>
      <c r="AA53"/>
      <c r="AB53"/>
      <c r="AC53"/>
      <c r="AD53" s="143"/>
      <c r="AE53" s="143"/>
      <c r="AF53" s="143"/>
      <c r="AG53" s="143"/>
      <c r="AH53"/>
      <c r="AI53"/>
      <c r="AJ53"/>
      <c r="AK53"/>
      <c r="AL53"/>
      <c r="AM53"/>
    </row>
    <row r="55" spans="1:39" s="1" customFormat="1" x14ac:dyDescent="0.25">
      <c r="A55"/>
      <c r="G55"/>
      <c r="H55" s="141"/>
      <c r="I55" s="141"/>
      <c r="J55"/>
      <c r="K55"/>
      <c r="L55"/>
      <c r="M55" s="142"/>
      <c r="N55"/>
      <c r="O55"/>
      <c r="P55"/>
      <c r="Q55"/>
      <c r="R55"/>
      <c r="S55"/>
      <c r="T55"/>
      <c r="U55"/>
      <c r="V55"/>
      <c r="W55"/>
      <c r="X55"/>
      <c r="Y55"/>
      <c r="Z55"/>
      <c r="AA55"/>
      <c r="AB55"/>
      <c r="AC55"/>
      <c r="AD55" s="143"/>
      <c r="AE55" s="143"/>
      <c r="AF55" s="143"/>
      <c r="AG55" s="143"/>
      <c r="AH55"/>
      <c r="AI55"/>
      <c r="AJ55"/>
      <c r="AK55"/>
      <c r="AL55"/>
      <c r="AM55"/>
    </row>
    <row r="57" spans="1:39" s="1" customFormat="1" x14ac:dyDescent="0.25">
      <c r="A57"/>
      <c r="G57"/>
      <c r="H57" s="141"/>
      <c r="I57" s="141"/>
      <c r="J57"/>
      <c r="K57"/>
      <c r="L57"/>
      <c r="M57" s="142"/>
      <c r="N57"/>
      <c r="O57"/>
      <c r="P57"/>
      <c r="Q57"/>
      <c r="R57"/>
      <c r="S57"/>
      <c r="T57"/>
      <c r="U57"/>
      <c r="V57"/>
      <c r="W57"/>
      <c r="X57"/>
      <c r="Y57"/>
      <c r="Z57"/>
      <c r="AA57"/>
      <c r="AB57"/>
      <c r="AC57"/>
      <c r="AD57" s="143"/>
      <c r="AE57" s="143"/>
      <c r="AF57" s="143"/>
      <c r="AG57" s="143"/>
      <c r="AH57"/>
      <c r="AI57"/>
      <c r="AJ57"/>
      <c r="AK57"/>
      <c r="AL57"/>
      <c r="AM57"/>
    </row>
  </sheetData>
  <mergeCells count="6">
    <mergeCell ref="O4:X4"/>
    <mergeCell ref="D1:D3"/>
    <mergeCell ref="E4:K4"/>
    <mergeCell ref="J1:AG2"/>
    <mergeCell ref="L3:N3"/>
    <mergeCell ref="O3:X3"/>
  </mergeCells>
  <pageMargins left="0.25" right="0.25"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PP800 MIR ADJETIVA 2022</vt:lpstr>
      <vt:lpstr>PP801 MIR SUSTANTIVA 2022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Juana Andrea Ruiz Piña</dc:creator>
  <cp:lastModifiedBy>Betsy Rivera</cp:lastModifiedBy>
  <dcterms:created xsi:type="dcterms:W3CDTF">2023-05-03T21:17:18Z</dcterms:created>
  <dcterms:modified xsi:type="dcterms:W3CDTF">2023-05-04T16:26:53Z</dcterms:modified>
</cp:coreProperties>
</file>